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 tabRatio="992"/>
  </bookViews>
  <sheets>
    <sheet name="C.2" sheetId="24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C.3.6" sheetId="16" r:id="rId14"/>
    <sheet name="C.4.6" sheetId="17" r:id="rId15"/>
    <sheet name="C.3.7" sheetId="18" r:id="rId16"/>
    <sheet name="C.4.7" sheetId="19" r:id="rId17"/>
    <sheet name="C.3.8" sheetId="20" r:id="rId18"/>
    <sheet name="C.4.8" sheetId="21" r:id="rId19"/>
    <sheet name="C.3.9" sheetId="22" r:id="rId20"/>
    <sheet name="C.4.9" sheetId="23" r:id="rId21"/>
    <sheet name="B.1" sheetId="25" r:id="rId22"/>
    <sheet name="B.2" sheetId="26" r:id="rId23"/>
    <sheet name="B.2.1" sheetId="27" r:id="rId24"/>
    <sheet name="B.2.2" sheetId="28" r:id="rId25"/>
    <sheet name="B.2.3" sheetId="29" r:id="rId26"/>
    <sheet name="B.2.4" sheetId="30" r:id="rId27"/>
    <sheet name="B.2.5" sheetId="31" r:id="rId28"/>
    <sheet name="B.2.6" sheetId="32" r:id="rId29"/>
    <sheet name="B.2.7" sheetId="33" r:id="rId30"/>
    <sheet name="B.2.8" sheetId="34" r:id="rId31"/>
    <sheet name="B.2.9" sheetId="35" r:id="rId32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_FilterDatabase" localSheetId="13" hidden="1">C.3.6!$Z$1:$Z$247</definedName>
    <definedName name="_xlnm._FilterDatabase" localSheetId="15" hidden="1">C.3.7!$Z$1:$Z$247</definedName>
    <definedName name="_xlnm._FilterDatabase" localSheetId="17" hidden="1">C.3.8!$Z$1:$Z$247</definedName>
    <definedName name="_xlnm._FilterDatabase" localSheetId="19" hidden="1">C.3.9!$Z$1:$Z$247</definedName>
  </definedNames>
  <calcPr calcId="145621"/>
</workbook>
</file>

<file path=xl/calcChain.xml><?xml version="1.0" encoding="utf-8"?>
<calcChain xmlns="http://schemas.openxmlformats.org/spreadsheetml/2006/main">
  <c r="M81" i="35" l="1"/>
  <c r="L81" i="35"/>
  <c r="K81" i="35"/>
  <c r="J81" i="35"/>
  <c r="I81" i="35"/>
  <c r="H81" i="35"/>
  <c r="G81" i="35"/>
  <c r="F81" i="35"/>
  <c r="E81" i="35"/>
  <c r="M78" i="35"/>
  <c r="M77" i="35" s="1"/>
  <c r="L78" i="35"/>
  <c r="K78" i="35"/>
  <c r="J78" i="35"/>
  <c r="J77" i="35" s="1"/>
  <c r="I78" i="35"/>
  <c r="I77" i="35" s="1"/>
  <c r="H78" i="35"/>
  <c r="G78" i="35"/>
  <c r="F78" i="35"/>
  <c r="F77" i="35" s="1"/>
  <c r="E78" i="35"/>
  <c r="E77" i="35" s="1"/>
  <c r="L77" i="35"/>
  <c r="K77" i="35"/>
  <c r="H77" i="35"/>
  <c r="G77" i="35"/>
  <c r="M73" i="35"/>
  <c r="L73" i="35"/>
  <c r="K73" i="35"/>
  <c r="J73" i="35"/>
  <c r="I73" i="35"/>
  <c r="H73" i="35"/>
  <c r="G73" i="35"/>
  <c r="F73" i="35"/>
  <c r="E73" i="35"/>
  <c r="M68" i="35"/>
  <c r="L68" i="35"/>
  <c r="K68" i="35"/>
  <c r="J68" i="35"/>
  <c r="I68" i="35"/>
  <c r="H68" i="35"/>
  <c r="G68" i="35"/>
  <c r="F68" i="35"/>
  <c r="E68" i="35"/>
  <c r="M65" i="35"/>
  <c r="M64" i="35" s="1"/>
  <c r="L65" i="35"/>
  <c r="K65" i="35"/>
  <c r="J65" i="35"/>
  <c r="J64" i="35" s="1"/>
  <c r="I65" i="35"/>
  <c r="I64" i="35" s="1"/>
  <c r="H65" i="35"/>
  <c r="G65" i="35"/>
  <c r="F65" i="35"/>
  <c r="F64" i="35" s="1"/>
  <c r="E65" i="35"/>
  <c r="E64" i="35" s="1"/>
  <c r="L64" i="35"/>
  <c r="K64" i="35"/>
  <c r="H64" i="35"/>
  <c r="G64" i="35"/>
  <c r="M59" i="35"/>
  <c r="L59" i="35"/>
  <c r="K59" i="35"/>
  <c r="J59" i="35"/>
  <c r="I59" i="35"/>
  <c r="H59" i="35"/>
  <c r="G59" i="35"/>
  <c r="F59" i="35"/>
  <c r="E59" i="35"/>
  <c r="M56" i="35"/>
  <c r="L56" i="35"/>
  <c r="K56" i="35"/>
  <c r="J56" i="35"/>
  <c r="I56" i="35"/>
  <c r="H56" i="35"/>
  <c r="G56" i="35"/>
  <c r="F56" i="35"/>
  <c r="E56" i="35"/>
  <c r="M53" i="35"/>
  <c r="M52" i="35" s="1"/>
  <c r="L53" i="35"/>
  <c r="K53" i="35"/>
  <c r="J53" i="35"/>
  <c r="J52" i="35" s="1"/>
  <c r="J51" i="35" s="1"/>
  <c r="I53" i="35"/>
  <c r="I52" i="35" s="1"/>
  <c r="H53" i="35"/>
  <c r="G53" i="35"/>
  <c r="F53" i="35"/>
  <c r="F52" i="35" s="1"/>
  <c r="F51" i="35" s="1"/>
  <c r="E53" i="35"/>
  <c r="E52" i="35" s="1"/>
  <c r="L52" i="35"/>
  <c r="K52" i="35"/>
  <c r="K51" i="35" s="1"/>
  <c r="H52" i="35"/>
  <c r="G52" i="35"/>
  <c r="G51" i="35" s="1"/>
  <c r="L51" i="35"/>
  <c r="H51" i="35"/>
  <c r="M47" i="35"/>
  <c r="L47" i="35"/>
  <c r="K47" i="35"/>
  <c r="J47" i="35"/>
  <c r="I47" i="35"/>
  <c r="H47" i="35"/>
  <c r="G47" i="35"/>
  <c r="F47" i="35"/>
  <c r="E47" i="35"/>
  <c r="M8" i="35"/>
  <c r="L8" i="35"/>
  <c r="K8" i="35"/>
  <c r="J8" i="35"/>
  <c r="I8" i="35"/>
  <c r="H8" i="35"/>
  <c r="G8" i="35"/>
  <c r="F8" i="35"/>
  <c r="E8" i="35"/>
  <c r="M5" i="35"/>
  <c r="L5" i="35"/>
  <c r="K5" i="35"/>
  <c r="K4" i="35" s="1"/>
  <c r="J5" i="35"/>
  <c r="J4" i="35" s="1"/>
  <c r="I5" i="35"/>
  <c r="H5" i="35"/>
  <c r="G5" i="35"/>
  <c r="G4" i="35" s="1"/>
  <c r="G92" i="35" s="1"/>
  <c r="F5" i="35"/>
  <c r="F4" i="35" s="1"/>
  <c r="E5" i="35"/>
  <c r="M4" i="35"/>
  <c r="L4" i="35"/>
  <c r="L92" i="35" s="1"/>
  <c r="I4" i="35"/>
  <c r="H4" i="35"/>
  <c r="H92" i="35" s="1"/>
  <c r="E4" i="35"/>
  <c r="M81" i="34"/>
  <c r="L81" i="34"/>
  <c r="K81" i="34"/>
  <c r="J81" i="34"/>
  <c r="I81" i="34"/>
  <c r="H81" i="34"/>
  <c r="G81" i="34"/>
  <c r="F81" i="34"/>
  <c r="E81" i="34"/>
  <c r="M78" i="34"/>
  <c r="L78" i="34"/>
  <c r="K78" i="34"/>
  <c r="K77" i="34" s="1"/>
  <c r="J78" i="34"/>
  <c r="J77" i="34" s="1"/>
  <c r="I78" i="34"/>
  <c r="H78" i="34"/>
  <c r="G78" i="34"/>
  <c r="G77" i="34" s="1"/>
  <c r="F78" i="34"/>
  <c r="F77" i="34" s="1"/>
  <c r="E78" i="34"/>
  <c r="M77" i="34"/>
  <c r="L77" i="34"/>
  <c r="I77" i="34"/>
  <c r="H77" i="34"/>
  <c r="E77" i="34"/>
  <c r="M73" i="34"/>
  <c r="L73" i="34"/>
  <c r="K73" i="34"/>
  <c r="J73" i="34"/>
  <c r="I73" i="34"/>
  <c r="H73" i="34"/>
  <c r="G73" i="34"/>
  <c r="F73" i="34"/>
  <c r="E73" i="34"/>
  <c r="M68" i="34"/>
  <c r="L68" i="34"/>
  <c r="K68" i="34"/>
  <c r="J68" i="34"/>
  <c r="I68" i="34"/>
  <c r="H68" i="34"/>
  <c r="G68" i="34"/>
  <c r="F68" i="34"/>
  <c r="E68" i="34"/>
  <c r="M65" i="34"/>
  <c r="L65" i="34"/>
  <c r="K65" i="34"/>
  <c r="K64" i="34" s="1"/>
  <c r="J65" i="34"/>
  <c r="J64" i="34" s="1"/>
  <c r="I65" i="34"/>
  <c r="H65" i="34"/>
  <c r="G65" i="34"/>
  <c r="G64" i="34" s="1"/>
  <c r="F65" i="34"/>
  <c r="F64" i="34" s="1"/>
  <c r="E65" i="34"/>
  <c r="M64" i="34"/>
  <c r="L64" i="34"/>
  <c r="I64" i="34"/>
  <c r="H64" i="34"/>
  <c r="E64" i="34"/>
  <c r="M59" i="34"/>
  <c r="L59" i="34"/>
  <c r="K59" i="34"/>
  <c r="J59" i="34"/>
  <c r="I59" i="34"/>
  <c r="H59" i="34"/>
  <c r="G59" i="34"/>
  <c r="F59" i="34"/>
  <c r="E59" i="34"/>
  <c r="M56" i="34"/>
  <c r="L56" i="34"/>
  <c r="K56" i="34"/>
  <c r="J56" i="34"/>
  <c r="I56" i="34"/>
  <c r="H56" i="34"/>
  <c r="G56" i="34"/>
  <c r="F56" i="34"/>
  <c r="E56" i="34"/>
  <c r="M53" i="34"/>
  <c r="L53" i="34"/>
  <c r="K53" i="34"/>
  <c r="K52" i="34" s="1"/>
  <c r="K51" i="34" s="1"/>
  <c r="J53" i="34"/>
  <c r="J52" i="34" s="1"/>
  <c r="J51" i="34" s="1"/>
  <c r="I53" i="34"/>
  <c r="H53" i="34"/>
  <c r="G53" i="34"/>
  <c r="G52" i="34" s="1"/>
  <c r="G51" i="34" s="1"/>
  <c r="F53" i="34"/>
  <c r="F52" i="34" s="1"/>
  <c r="F51" i="34" s="1"/>
  <c r="E53" i="34"/>
  <c r="M52" i="34"/>
  <c r="L52" i="34"/>
  <c r="L51" i="34" s="1"/>
  <c r="I52" i="34"/>
  <c r="H52" i="34"/>
  <c r="H51" i="34" s="1"/>
  <c r="E52" i="34"/>
  <c r="M51" i="34"/>
  <c r="I51" i="34"/>
  <c r="E51" i="34"/>
  <c r="M47" i="34"/>
  <c r="L47" i="34"/>
  <c r="K47" i="34"/>
  <c r="J47" i="34"/>
  <c r="J4" i="34" s="1"/>
  <c r="I47" i="34"/>
  <c r="H47" i="34"/>
  <c r="G47" i="34"/>
  <c r="F47" i="34"/>
  <c r="F4" i="34" s="1"/>
  <c r="E47" i="34"/>
  <c r="M8" i="34"/>
  <c r="L8" i="34"/>
  <c r="K8" i="34"/>
  <c r="J8" i="34"/>
  <c r="I8" i="34"/>
  <c r="H8" i="34"/>
  <c r="G8" i="34"/>
  <c r="F8" i="34"/>
  <c r="E8" i="34"/>
  <c r="M5" i="34"/>
  <c r="L5" i="34"/>
  <c r="L4" i="34" s="1"/>
  <c r="K5" i="34"/>
  <c r="K4" i="34" s="1"/>
  <c r="J5" i="34"/>
  <c r="I5" i="34"/>
  <c r="H5" i="34"/>
  <c r="H4" i="34" s="1"/>
  <c r="H92" i="34" s="1"/>
  <c r="G5" i="34"/>
  <c r="G4" i="34" s="1"/>
  <c r="F5" i="34"/>
  <c r="E5" i="34"/>
  <c r="M4" i="34"/>
  <c r="M92" i="34" s="1"/>
  <c r="I4" i="34"/>
  <c r="I92" i="34" s="1"/>
  <c r="E4" i="34"/>
  <c r="E92" i="34" s="1"/>
  <c r="M81" i="33"/>
  <c r="L81" i="33"/>
  <c r="K81" i="33"/>
  <c r="J81" i="33"/>
  <c r="I81" i="33"/>
  <c r="H81" i="33"/>
  <c r="G81" i="33"/>
  <c r="F81" i="33"/>
  <c r="E81" i="33"/>
  <c r="M78" i="33"/>
  <c r="L78" i="33"/>
  <c r="L77" i="33" s="1"/>
  <c r="K78" i="33"/>
  <c r="K77" i="33" s="1"/>
  <c r="J78" i="33"/>
  <c r="I78" i="33"/>
  <c r="H78" i="33"/>
  <c r="H77" i="33" s="1"/>
  <c r="G78" i="33"/>
  <c r="G77" i="33" s="1"/>
  <c r="F78" i="33"/>
  <c r="E78" i="33"/>
  <c r="M77" i="33"/>
  <c r="J77" i="33"/>
  <c r="I77" i="33"/>
  <c r="F77" i="33"/>
  <c r="E77" i="33"/>
  <c r="M73" i="33"/>
  <c r="L73" i="33"/>
  <c r="K73" i="33"/>
  <c r="J73" i="33"/>
  <c r="I73" i="33"/>
  <c r="H73" i="33"/>
  <c r="G73" i="33"/>
  <c r="F73" i="33"/>
  <c r="E73" i="33"/>
  <c r="M68" i="33"/>
  <c r="L68" i="33"/>
  <c r="K68" i="33"/>
  <c r="J68" i="33"/>
  <c r="I68" i="33"/>
  <c r="H68" i="33"/>
  <c r="G68" i="33"/>
  <c r="F68" i="33"/>
  <c r="E68" i="33"/>
  <c r="M65" i="33"/>
  <c r="L65" i="33"/>
  <c r="L64" i="33" s="1"/>
  <c r="K65" i="33"/>
  <c r="K64" i="33" s="1"/>
  <c r="J65" i="33"/>
  <c r="I65" i="33"/>
  <c r="H65" i="33"/>
  <c r="H64" i="33" s="1"/>
  <c r="G65" i="33"/>
  <c r="G64" i="33" s="1"/>
  <c r="F65" i="33"/>
  <c r="E65" i="33"/>
  <c r="M64" i="33"/>
  <c r="J64" i="33"/>
  <c r="I64" i="33"/>
  <c r="F64" i="33"/>
  <c r="E64" i="33"/>
  <c r="M59" i="33"/>
  <c r="L59" i="33"/>
  <c r="K59" i="33"/>
  <c r="J59" i="33"/>
  <c r="I59" i="33"/>
  <c r="H59" i="33"/>
  <c r="G59" i="33"/>
  <c r="F59" i="33"/>
  <c r="E59" i="33"/>
  <c r="M56" i="33"/>
  <c r="L56" i="33"/>
  <c r="K56" i="33"/>
  <c r="J56" i="33"/>
  <c r="I56" i="33"/>
  <c r="H56" i="33"/>
  <c r="G56" i="33"/>
  <c r="F56" i="33"/>
  <c r="E56" i="33"/>
  <c r="M53" i="33"/>
  <c r="L53" i="33"/>
  <c r="L52" i="33" s="1"/>
  <c r="L51" i="33" s="1"/>
  <c r="K53" i="33"/>
  <c r="K52" i="33" s="1"/>
  <c r="K51" i="33" s="1"/>
  <c r="J53" i="33"/>
  <c r="I53" i="33"/>
  <c r="H53" i="33"/>
  <c r="H52" i="33" s="1"/>
  <c r="H51" i="33" s="1"/>
  <c r="G53" i="33"/>
  <c r="G52" i="33" s="1"/>
  <c r="G51" i="33" s="1"/>
  <c r="F53" i="33"/>
  <c r="E53" i="33"/>
  <c r="M52" i="33"/>
  <c r="M51" i="33" s="1"/>
  <c r="J52" i="33"/>
  <c r="I52" i="33"/>
  <c r="I51" i="33" s="1"/>
  <c r="F52" i="33"/>
  <c r="E52" i="33"/>
  <c r="E51" i="33" s="1"/>
  <c r="J51" i="33"/>
  <c r="F51" i="33"/>
  <c r="M47" i="33"/>
  <c r="L47" i="33"/>
  <c r="K47" i="33"/>
  <c r="K4" i="33" s="1"/>
  <c r="K92" i="33" s="1"/>
  <c r="J47" i="33"/>
  <c r="I47" i="33"/>
  <c r="H47" i="33"/>
  <c r="G47" i="33"/>
  <c r="G4" i="33" s="1"/>
  <c r="G92" i="33" s="1"/>
  <c r="F47" i="33"/>
  <c r="E47" i="33"/>
  <c r="M8" i="33"/>
  <c r="L8" i="33"/>
  <c r="K8" i="33"/>
  <c r="J8" i="33"/>
  <c r="I8" i="33"/>
  <c r="H8" i="33"/>
  <c r="G8" i="33"/>
  <c r="F8" i="33"/>
  <c r="E8" i="33"/>
  <c r="M5" i="33"/>
  <c r="M4" i="33" s="1"/>
  <c r="M92" i="33" s="1"/>
  <c r="L5" i="33"/>
  <c r="K5" i="33"/>
  <c r="J5" i="33"/>
  <c r="I5" i="33"/>
  <c r="I4" i="33" s="1"/>
  <c r="I92" i="33" s="1"/>
  <c r="H5" i="33"/>
  <c r="G5" i="33"/>
  <c r="F5" i="33"/>
  <c r="E5" i="33"/>
  <c r="E4" i="33" s="1"/>
  <c r="E92" i="33" s="1"/>
  <c r="J4" i="33"/>
  <c r="J92" i="33" s="1"/>
  <c r="F4" i="33"/>
  <c r="M81" i="32"/>
  <c r="L81" i="32"/>
  <c r="K81" i="32"/>
  <c r="J81" i="32"/>
  <c r="I81" i="32"/>
  <c r="H81" i="32"/>
  <c r="G81" i="32"/>
  <c r="F81" i="32"/>
  <c r="E81" i="32"/>
  <c r="M78" i="32"/>
  <c r="M77" i="32" s="1"/>
  <c r="L78" i="32"/>
  <c r="L77" i="32" s="1"/>
  <c r="K78" i="32"/>
  <c r="J78" i="32"/>
  <c r="I78" i="32"/>
  <c r="I77" i="32" s="1"/>
  <c r="H78" i="32"/>
  <c r="H77" i="32" s="1"/>
  <c r="G78" i="32"/>
  <c r="F78" i="32"/>
  <c r="F77" i="32" s="1"/>
  <c r="E78" i="32"/>
  <c r="E77" i="32" s="1"/>
  <c r="K77" i="32"/>
  <c r="J77" i="32"/>
  <c r="G77" i="32"/>
  <c r="M73" i="32"/>
  <c r="L73" i="32"/>
  <c r="K73" i="32"/>
  <c r="J73" i="32"/>
  <c r="I73" i="32"/>
  <c r="H73" i="32"/>
  <c r="G73" i="32"/>
  <c r="F73" i="32"/>
  <c r="E73" i="32"/>
  <c r="M68" i="32"/>
  <c r="L68" i="32"/>
  <c r="K68" i="32"/>
  <c r="J68" i="32"/>
  <c r="I68" i="32"/>
  <c r="H68" i="32"/>
  <c r="G68" i="32"/>
  <c r="F68" i="32"/>
  <c r="E68" i="32"/>
  <c r="M65" i="32"/>
  <c r="L65" i="32"/>
  <c r="K65" i="32"/>
  <c r="J65" i="32"/>
  <c r="J64" i="32" s="1"/>
  <c r="I65" i="32"/>
  <c r="H65" i="32"/>
  <c r="G65" i="32"/>
  <c r="F65" i="32"/>
  <c r="F64" i="32" s="1"/>
  <c r="E65" i="32"/>
  <c r="K64" i="32"/>
  <c r="G64" i="32"/>
  <c r="M59" i="32"/>
  <c r="L59" i="32"/>
  <c r="K59" i="32"/>
  <c r="J59" i="32"/>
  <c r="I59" i="32"/>
  <c r="H59" i="32"/>
  <c r="G59" i="32"/>
  <c r="F59" i="32"/>
  <c r="E59" i="32"/>
  <c r="M56" i="32"/>
  <c r="L56" i="32"/>
  <c r="K56" i="32"/>
  <c r="J56" i="32"/>
  <c r="I56" i="32"/>
  <c r="H56" i="32"/>
  <c r="G56" i="32"/>
  <c r="F56" i="32"/>
  <c r="E56" i="32"/>
  <c r="M53" i="32"/>
  <c r="M52" i="32" s="1"/>
  <c r="L53" i="32"/>
  <c r="K53" i="32"/>
  <c r="J53" i="32"/>
  <c r="J52" i="32" s="1"/>
  <c r="I53" i="32"/>
  <c r="I52" i="32" s="1"/>
  <c r="H53" i="32"/>
  <c r="G53" i="32"/>
  <c r="F53" i="32"/>
  <c r="E53" i="32"/>
  <c r="E52" i="32" s="1"/>
  <c r="K52" i="32"/>
  <c r="K51" i="32" s="1"/>
  <c r="G52" i="32"/>
  <c r="F52" i="32"/>
  <c r="G51" i="32"/>
  <c r="M47" i="32"/>
  <c r="L47" i="32"/>
  <c r="K47" i="32"/>
  <c r="J47" i="32"/>
  <c r="I47" i="32"/>
  <c r="H47" i="32"/>
  <c r="G47" i="32"/>
  <c r="F47" i="32"/>
  <c r="E47" i="32"/>
  <c r="M8" i="32"/>
  <c r="L8" i="32"/>
  <c r="K8" i="32"/>
  <c r="J8" i="32"/>
  <c r="J4" i="32" s="1"/>
  <c r="I8" i="32"/>
  <c r="H8" i="32"/>
  <c r="G8" i="32"/>
  <c r="F8" i="32"/>
  <c r="E8" i="32"/>
  <c r="M5" i="32"/>
  <c r="M4" i="32" s="1"/>
  <c r="L5" i="32"/>
  <c r="K5" i="32"/>
  <c r="J5" i="32"/>
  <c r="I5" i="32"/>
  <c r="I4" i="32" s="1"/>
  <c r="H5" i="32"/>
  <c r="G5" i="32"/>
  <c r="F5" i="32"/>
  <c r="E5" i="32"/>
  <c r="E4" i="32" s="1"/>
  <c r="L4" i="32"/>
  <c r="K4" i="32"/>
  <c r="K92" i="32" s="1"/>
  <c r="H4" i="32"/>
  <c r="G4" i="32"/>
  <c r="G92" i="32" s="1"/>
  <c r="F4" i="32"/>
  <c r="M81" i="31"/>
  <c r="L81" i="31"/>
  <c r="K81" i="31"/>
  <c r="J81" i="31"/>
  <c r="J77" i="31" s="1"/>
  <c r="I81" i="31"/>
  <c r="H81" i="31"/>
  <c r="G81" i="31"/>
  <c r="F81" i="31"/>
  <c r="E81" i="31"/>
  <c r="M78" i="31"/>
  <c r="L78" i="31"/>
  <c r="K78" i="31"/>
  <c r="J78" i="31"/>
  <c r="I78" i="31"/>
  <c r="H78" i="31"/>
  <c r="G78" i="31"/>
  <c r="G77" i="31" s="1"/>
  <c r="F78" i="31"/>
  <c r="E78" i="31"/>
  <c r="L77" i="31"/>
  <c r="K77" i="31"/>
  <c r="H77" i="31"/>
  <c r="F77" i="31"/>
  <c r="M73" i="31"/>
  <c r="L73" i="31"/>
  <c r="K73" i="31"/>
  <c r="J73" i="31"/>
  <c r="I73" i="31"/>
  <c r="H73" i="31"/>
  <c r="G73" i="31"/>
  <c r="F73" i="31"/>
  <c r="E73" i="31"/>
  <c r="M68" i="31"/>
  <c r="L68" i="31"/>
  <c r="K68" i="31"/>
  <c r="J68" i="31"/>
  <c r="J64" i="31" s="1"/>
  <c r="I68" i="31"/>
  <c r="H68" i="31"/>
  <c r="G68" i="31"/>
  <c r="F68" i="31"/>
  <c r="E68" i="31"/>
  <c r="M65" i="31"/>
  <c r="M64" i="31" s="1"/>
  <c r="L65" i="31"/>
  <c r="K65" i="31"/>
  <c r="J65" i="31"/>
  <c r="I65" i="31"/>
  <c r="I64" i="31" s="1"/>
  <c r="H65" i="31"/>
  <c r="G65" i="31"/>
  <c r="F65" i="31"/>
  <c r="E65" i="31"/>
  <c r="E64" i="31" s="1"/>
  <c r="L64" i="31"/>
  <c r="K64" i="31"/>
  <c r="H64" i="31"/>
  <c r="G64" i="31"/>
  <c r="F64" i="31"/>
  <c r="M59" i="31"/>
  <c r="L59" i="31"/>
  <c r="K59" i="31"/>
  <c r="K51" i="31" s="1"/>
  <c r="J59" i="31"/>
  <c r="I59" i="31"/>
  <c r="H59" i="31"/>
  <c r="G59" i="31"/>
  <c r="F59" i="31"/>
  <c r="E59" i="31"/>
  <c r="M56" i="31"/>
  <c r="L56" i="31"/>
  <c r="L52" i="31" s="1"/>
  <c r="L51" i="31" s="1"/>
  <c r="K56" i="31"/>
  <c r="J56" i="31"/>
  <c r="I56" i="31"/>
  <c r="H56" i="31"/>
  <c r="G56" i="31"/>
  <c r="F56" i="31"/>
  <c r="E56" i="31"/>
  <c r="M53" i="31"/>
  <c r="M52" i="31" s="1"/>
  <c r="M51" i="31" s="1"/>
  <c r="L53" i="31"/>
  <c r="K53" i="31"/>
  <c r="J53" i="31"/>
  <c r="I53" i="31"/>
  <c r="I52" i="31" s="1"/>
  <c r="I51" i="31" s="1"/>
  <c r="H53" i="31"/>
  <c r="G53" i="31"/>
  <c r="F53" i="31"/>
  <c r="F52" i="31" s="1"/>
  <c r="F51" i="31" s="1"/>
  <c r="E53" i="31"/>
  <c r="E52" i="31" s="1"/>
  <c r="E51" i="31" s="1"/>
  <c r="K52" i="31"/>
  <c r="J52" i="31"/>
  <c r="H52" i="31"/>
  <c r="H51" i="31" s="1"/>
  <c r="G52" i="31"/>
  <c r="G51" i="31"/>
  <c r="M47" i="31"/>
  <c r="L47" i="31"/>
  <c r="K47" i="31"/>
  <c r="J47" i="31"/>
  <c r="I47" i="31"/>
  <c r="H47" i="31"/>
  <c r="G47" i="31"/>
  <c r="F47" i="31"/>
  <c r="E47" i="31"/>
  <c r="M8" i="31"/>
  <c r="M4" i="31" s="1"/>
  <c r="L8" i="31"/>
  <c r="K8" i="31"/>
  <c r="J8" i="31"/>
  <c r="I8" i="31"/>
  <c r="H8" i="31"/>
  <c r="G8" i="31"/>
  <c r="G4" i="31" s="1"/>
  <c r="G92" i="31" s="1"/>
  <c r="F8" i="31"/>
  <c r="E8" i="31"/>
  <c r="M5" i="31"/>
  <c r="L5" i="31"/>
  <c r="L4" i="31" s="1"/>
  <c r="K5" i="31"/>
  <c r="J5" i="31"/>
  <c r="J4" i="31" s="1"/>
  <c r="I5" i="31"/>
  <c r="H5" i="31"/>
  <c r="G5" i="31"/>
  <c r="F5" i="31"/>
  <c r="F4" i="31" s="1"/>
  <c r="E5" i="31"/>
  <c r="K4" i="31"/>
  <c r="K92" i="31" s="1"/>
  <c r="I4" i="31"/>
  <c r="H4" i="31"/>
  <c r="H92" i="31" s="1"/>
  <c r="E4" i="31"/>
  <c r="M81" i="30"/>
  <c r="M77" i="30" s="1"/>
  <c r="L81" i="30"/>
  <c r="K81" i="30"/>
  <c r="J81" i="30"/>
  <c r="I81" i="30"/>
  <c r="H81" i="30"/>
  <c r="G81" i="30"/>
  <c r="G77" i="30" s="1"/>
  <c r="F81" i="30"/>
  <c r="E81" i="30"/>
  <c r="M78" i="30"/>
  <c r="L78" i="30"/>
  <c r="L77" i="30" s="1"/>
  <c r="K78" i="30"/>
  <c r="J78" i="30"/>
  <c r="J77" i="30" s="1"/>
  <c r="I78" i="30"/>
  <c r="H78" i="30"/>
  <c r="G78" i="30"/>
  <c r="F78" i="30"/>
  <c r="F77" i="30" s="1"/>
  <c r="E78" i="30"/>
  <c r="K77" i="30"/>
  <c r="I77" i="30"/>
  <c r="H77" i="30"/>
  <c r="E77" i="30"/>
  <c r="M73" i="30"/>
  <c r="L73" i="30"/>
  <c r="K73" i="30"/>
  <c r="J73" i="30"/>
  <c r="I73" i="30"/>
  <c r="H73" i="30"/>
  <c r="G73" i="30"/>
  <c r="F73" i="30"/>
  <c r="E73" i="30"/>
  <c r="M68" i="30"/>
  <c r="L68" i="30"/>
  <c r="K68" i="30"/>
  <c r="J68" i="30"/>
  <c r="I68" i="30"/>
  <c r="I64" i="30" s="1"/>
  <c r="I51" i="30" s="1"/>
  <c r="H68" i="30"/>
  <c r="G68" i="30"/>
  <c r="F68" i="30"/>
  <c r="E68" i="30"/>
  <c r="M65" i="30"/>
  <c r="L65" i="30"/>
  <c r="K65" i="30"/>
  <c r="K64" i="30" s="1"/>
  <c r="J65" i="30"/>
  <c r="I65" i="30"/>
  <c r="H65" i="30"/>
  <c r="G65" i="30"/>
  <c r="F65" i="30"/>
  <c r="E65" i="30"/>
  <c r="M64" i="30"/>
  <c r="L64" i="30"/>
  <c r="H64" i="30"/>
  <c r="G64" i="30"/>
  <c r="E64" i="30"/>
  <c r="M59" i="30"/>
  <c r="L59" i="30"/>
  <c r="K59" i="30"/>
  <c r="J59" i="30"/>
  <c r="I59" i="30"/>
  <c r="H59" i="30"/>
  <c r="G59" i="30"/>
  <c r="F59" i="30"/>
  <c r="E59" i="30"/>
  <c r="M56" i="30"/>
  <c r="M52" i="30" s="1"/>
  <c r="M51" i="30" s="1"/>
  <c r="L56" i="30"/>
  <c r="K56" i="30"/>
  <c r="J56" i="30"/>
  <c r="I56" i="30"/>
  <c r="H56" i="30"/>
  <c r="G56" i="30"/>
  <c r="G52" i="30" s="1"/>
  <c r="G51" i="30" s="1"/>
  <c r="F56" i="30"/>
  <c r="E56" i="30"/>
  <c r="M53" i="30"/>
  <c r="L53" i="30"/>
  <c r="L52" i="30" s="1"/>
  <c r="L51" i="30" s="1"/>
  <c r="K53" i="30"/>
  <c r="J53" i="30"/>
  <c r="J52" i="30" s="1"/>
  <c r="I53" i="30"/>
  <c r="H53" i="30"/>
  <c r="G53" i="30"/>
  <c r="F53" i="30"/>
  <c r="F52" i="30" s="1"/>
  <c r="E53" i="30"/>
  <c r="K52" i="30"/>
  <c r="I52" i="30"/>
  <c r="H52" i="30"/>
  <c r="E52" i="30"/>
  <c r="E51" i="30" s="1"/>
  <c r="H51" i="30"/>
  <c r="M47" i="30"/>
  <c r="L47" i="30"/>
  <c r="K47" i="30"/>
  <c r="J47" i="30"/>
  <c r="I47" i="30"/>
  <c r="I4" i="30" s="1"/>
  <c r="H47" i="30"/>
  <c r="G47" i="30"/>
  <c r="F47" i="30"/>
  <c r="E47" i="30"/>
  <c r="M8" i="30"/>
  <c r="L8" i="30"/>
  <c r="K8" i="30"/>
  <c r="J8" i="30"/>
  <c r="J4" i="30" s="1"/>
  <c r="I8" i="30"/>
  <c r="H8" i="30"/>
  <c r="H4" i="30" s="1"/>
  <c r="H92" i="30" s="1"/>
  <c r="G8" i="30"/>
  <c r="F8" i="30"/>
  <c r="E8" i="30"/>
  <c r="M5" i="30"/>
  <c r="M4" i="30" s="1"/>
  <c r="L5" i="30"/>
  <c r="K5" i="30"/>
  <c r="K4" i="30" s="1"/>
  <c r="J5" i="30"/>
  <c r="I5" i="30"/>
  <c r="H5" i="30"/>
  <c r="G5" i="30"/>
  <c r="G4" i="30" s="1"/>
  <c r="F5" i="30"/>
  <c r="E5" i="30"/>
  <c r="L4" i="30"/>
  <c r="F4" i="30"/>
  <c r="E4" i="30"/>
  <c r="E92" i="30" s="1"/>
  <c r="M81" i="29"/>
  <c r="L81" i="29"/>
  <c r="K81" i="29"/>
  <c r="J81" i="29"/>
  <c r="J77" i="29" s="1"/>
  <c r="I81" i="29"/>
  <c r="H81" i="29"/>
  <c r="H77" i="29" s="1"/>
  <c r="G81" i="29"/>
  <c r="F81" i="29"/>
  <c r="E81" i="29"/>
  <c r="M78" i="29"/>
  <c r="M77" i="29" s="1"/>
  <c r="L78" i="29"/>
  <c r="K78" i="29"/>
  <c r="K77" i="29" s="1"/>
  <c r="J78" i="29"/>
  <c r="I78" i="29"/>
  <c r="H78" i="29"/>
  <c r="G78" i="29"/>
  <c r="G77" i="29" s="1"/>
  <c r="F78" i="29"/>
  <c r="E78" i="29"/>
  <c r="L77" i="29"/>
  <c r="I77" i="29"/>
  <c r="F77" i="29"/>
  <c r="E77" i="29"/>
  <c r="M73" i="29"/>
  <c r="L73" i="29"/>
  <c r="K73" i="29"/>
  <c r="J73" i="29"/>
  <c r="I73" i="29"/>
  <c r="H73" i="29"/>
  <c r="G73" i="29"/>
  <c r="F73" i="29"/>
  <c r="E73" i="29"/>
  <c r="M68" i="29"/>
  <c r="L68" i="29"/>
  <c r="K68" i="29"/>
  <c r="J68" i="29"/>
  <c r="I68" i="29"/>
  <c r="H68" i="29"/>
  <c r="G68" i="29"/>
  <c r="F68" i="29"/>
  <c r="E68" i="29"/>
  <c r="M65" i="29"/>
  <c r="M64" i="29" s="1"/>
  <c r="L65" i="29"/>
  <c r="L64" i="29" s="1"/>
  <c r="K65" i="29"/>
  <c r="K64" i="29" s="1"/>
  <c r="J65" i="29"/>
  <c r="I65" i="29"/>
  <c r="I64" i="29" s="1"/>
  <c r="H65" i="29"/>
  <c r="H64" i="29" s="1"/>
  <c r="G65" i="29"/>
  <c r="G64" i="29" s="1"/>
  <c r="F65" i="29"/>
  <c r="E65" i="29"/>
  <c r="E64" i="29" s="1"/>
  <c r="J64" i="29"/>
  <c r="F64" i="29"/>
  <c r="M59" i="29"/>
  <c r="L59" i="29"/>
  <c r="K59" i="29"/>
  <c r="J59" i="29"/>
  <c r="I59" i="29"/>
  <c r="H59" i="29"/>
  <c r="G59" i="29"/>
  <c r="F59" i="29"/>
  <c r="E59" i="29"/>
  <c r="M56" i="29"/>
  <c r="L56" i="29"/>
  <c r="K56" i="29"/>
  <c r="J56" i="29"/>
  <c r="I56" i="29"/>
  <c r="H56" i="29"/>
  <c r="G56" i="29"/>
  <c r="F56" i="29"/>
  <c r="E56" i="29"/>
  <c r="M53" i="29"/>
  <c r="M52" i="29" s="1"/>
  <c r="L53" i="29"/>
  <c r="L52" i="29" s="1"/>
  <c r="L51" i="29" s="1"/>
  <c r="K53" i="29"/>
  <c r="K52" i="29" s="1"/>
  <c r="K51" i="29" s="1"/>
  <c r="J53" i="29"/>
  <c r="I53" i="29"/>
  <c r="I52" i="29" s="1"/>
  <c r="H53" i="29"/>
  <c r="H52" i="29" s="1"/>
  <c r="H51" i="29" s="1"/>
  <c r="G53" i="29"/>
  <c r="G52" i="29" s="1"/>
  <c r="G51" i="29" s="1"/>
  <c r="F53" i="29"/>
  <c r="E53" i="29"/>
  <c r="E52" i="29" s="1"/>
  <c r="J52" i="29"/>
  <c r="J51" i="29" s="1"/>
  <c r="F52" i="29"/>
  <c r="F51" i="29" s="1"/>
  <c r="M47" i="29"/>
  <c r="L47" i="29"/>
  <c r="K47" i="29"/>
  <c r="J47" i="29"/>
  <c r="I47" i="29"/>
  <c r="H47" i="29"/>
  <c r="G47" i="29"/>
  <c r="F47" i="29"/>
  <c r="E47" i="29"/>
  <c r="M8" i="29"/>
  <c r="L8" i="29"/>
  <c r="K8" i="29"/>
  <c r="J8" i="29"/>
  <c r="I8" i="29"/>
  <c r="H8" i="29"/>
  <c r="G8" i="29"/>
  <c r="F8" i="29"/>
  <c r="E8" i="29"/>
  <c r="M5" i="29"/>
  <c r="M4" i="29" s="1"/>
  <c r="L5" i="29"/>
  <c r="L4" i="29" s="1"/>
  <c r="L92" i="29" s="1"/>
  <c r="K5" i="29"/>
  <c r="J5" i="29"/>
  <c r="J4" i="29" s="1"/>
  <c r="I5" i="29"/>
  <c r="I4" i="29" s="1"/>
  <c r="H5" i="29"/>
  <c r="H4" i="29" s="1"/>
  <c r="H92" i="29" s="1"/>
  <c r="G5" i="29"/>
  <c r="F5" i="29"/>
  <c r="F4" i="29" s="1"/>
  <c r="E5" i="29"/>
  <c r="E4" i="29" s="1"/>
  <c r="K4" i="29"/>
  <c r="K92" i="29" s="1"/>
  <c r="G4" i="29"/>
  <c r="M81" i="28"/>
  <c r="L81" i="28"/>
  <c r="K81" i="28"/>
  <c r="J81" i="28"/>
  <c r="I81" i="28"/>
  <c r="H81" i="28"/>
  <c r="G81" i="28"/>
  <c r="F81" i="28"/>
  <c r="E81" i="28"/>
  <c r="M78" i="28"/>
  <c r="M77" i="28" s="1"/>
  <c r="L78" i="28"/>
  <c r="L77" i="28" s="1"/>
  <c r="K78" i="28"/>
  <c r="J78" i="28"/>
  <c r="J77" i="28" s="1"/>
  <c r="I78" i="28"/>
  <c r="I77" i="28" s="1"/>
  <c r="H78" i="28"/>
  <c r="H77" i="28" s="1"/>
  <c r="G78" i="28"/>
  <c r="F78" i="28"/>
  <c r="F77" i="28" s="1"/>
  <c r="E78" i="28"/>
  <c r="E77" i="28" s="1"/>
  <c r="K77" i="28"/>
  <c r="G77" i="28"/>
  <c r="M73" i="28"/>
  <c r="L73" i="28"/>
  <c r="K73" i="28"/>
  <c r="J73" i="28"/>
  <c r="I73" i="28"/>
  <c r="H73" i="28"/>
  <c r="G73" i="28"/>
  <c r="F73" i="28"/>
  <c r="E73" i="28"/>
  <c r="M68" i="28"/>
  <c r="L68" i="28"/>
  <c r="K68" i="28"/>
  <c r="J68" i="28"/>
  <c r="I68" i="28"/>
  <c r="H68" i="28"/>
  <c r="G68" i="28"/>
  <c r="F68" i="28"/>
  <c r="E68" i="28"/>
  <c r="M65" i="28"/>
  <c r="M64" i="28" s="1"/>
  <c r="L65" i="28"/>
  <c r="L64" i="28" s="1"/>
  <c r="K65" i="28"/>
  <c r="J65" i="28"/>
  <c r="J64" i="28" s="1"/>
  <c r="I65" i="28"/>
  <c r="I64" i="28" s="1"/>
  <c r="H65" i="28"/>
  <c r="H64" i="28" s="1"/>
  <c r="G65" i="28"/>
  <c r="F65" i="28"/>
  <c r="F64" i="28" s="1"/>
  <c r="E65" i="28"/>
  <c r="E64" i="28" s="1"/>
  <c r="K64" i="28"/>
  <c r="G64" i="28"/>
  <c r="M59" i="28"/>
  <c r="L59" i="28"/>
  <c r="K59" i="28"/>
  <c r="J59" i="28"/>
  <c r="I59" i="28"/>
  <c r="H59" i="28"/>
  <c r="G59" i="28"/>
  <c r="F59" i="28"/>
  <c r="E59" i="28"/>
  <c r="M56" i="28"/>
  <c r="L56" i="28"/>
  <c r="K56" i="28"/>
  <c r="J56" i="28"/>
  <c r="I56" i="28"/>
  <c r="H56" i="28"/>
  <c r="G56" i="28"/>
  <c r="F56" i="28"/>
  <c r="E56" i="28"/>
  <c r="M53" i="28"/>
  <c r="M52" i="28" s="1"/>
  <c r="L53" i="28"/>
  <c r="L52" i="28" s="1"/>
  <c r="K53" i="28"/>
  <c r="J53" i="28"/>
  <c r="J52" i="28" s="1"/>
  <c r="J51" i="28" s="1"/>
  <c r="I53" i="28"/>
  <c r="I52" i="28" s="1"/>
  <c r="H53" i="28"/>
  <c r="H52" i="28" s="1"/>
  <c r="G53" i="28"/>
  <c r="F53" i="28"/>
  <c r="F52" i="28" s="1"/>
  <c r="F51" i="28" s="1"/>
  <c r="E53" i="28"/>
  <c r="E52" i="28" s="1"/>
  <c r="K52" i="28"/>
  <c r="K51" i="28" s="1"/>
  <c r="G52" i="28"/>
  <c r="G51" i="28" s="1"/>
  <c r="M47" i="28"/>
  <c r="L47" i="28"/>
  <c r="K47" i="28"/>
  <c r="J47" i="28"/>
  <c r="I47" i="28"/>
  <c r="H47" i="28"/>
  <c r="G47" i="28"/>
  <c r="F47" i="28"/>
  <c r="E47" i="28"/>
  <c r="M8" i="28"/>
  <c r="L8" i="28"/>
  <c r="K8" i="28"/>
  <c r="J8" i="28"/>
  <c r="I8" i="28"/>
  <c r="H8" i="28"/>
  <c r="G8" i="28"/>
  <c r="F8" i="28"/>
  <c r="E8" i="28"/>
  <c r="M5" i="28"/>
  <c r="M4" i="28" s="1"/>
  <c r="L5" i="28"/>
  <c r="K5" i="28"/>
  <c r="K4" i="28" s="1"/>
  <c r="K92" i="28" s="1"/>
  <c r="J5" i="28"/>
  <c r="J4" i="28" s="1"/>
  <c r="I5" i="28"/>
  <c r="I4" i="28" s="1"/>
  <c r="H5" i="28"/>
  <c r="G5" i="28"/>
  <c r="G4" i="28" s="1"/>
  <c r="G92" i="28" s="1"/>
  <c r="F5" i="28"/>
  <c r="F4" i="28" s="1"/>
  <c r="E5" i="28"/>
  <c r="E4" i="28" s="1"/>
  <c r="L4" i="28"/>
  <c r="H4" i="28"/>
  <c r="M81" i="27"/>
  <c r="L81" i="27"/>
  <c r="K81" i="27"/>
  <c r="J81" i="27"/>
  <c r="I81" i="27"/>
  <c r="H81" i="27"/>
  <c r="G81" i="27"/>
  <c r="F81" i="27"/>
  <c r="E81" i="27"/>
  <c r="M78" i="27"/>
  <c r="M77" i="27" s="1"/>
  <c r="L78" i="27"/>
  <c r="K78" i="27"/>
  <c r="K77" i="27" s="1"/>
  <c r="J78" i="27"/>
  <c r="J77" i="27" s="1"/>
  <c r="I78" i="27"/>
  <c r="I77" i="27" s="1"/>
  <c r="H78" i="27"/>
  <c r="G78" i="27"/>
  <c r="G77" i="27" s="1"/>
  <c r="F78" i="27"/>
  <c r="F77" i="27" s="1"/>
  <c r="E78" i="27"/>
  <c r="E77" i="27" s="1"/>
  <c r="L77" i="27"/>
  <c r="H77" i="27"/>
  <c r="M73" i="27"/>
  <c r="L73" i="27"/>
  <c r="K73" i="27"/>
  <c r="J73" i="27"/>
  <c r="I73" i="27"/>
  <c r="H73" i="27"/>
  <c r="G73" i="27"/>
  <c r="F73" i="27"/>
  <c r="E73" i="27"/>
  <c r="M68" i="27"/>
  <c r="L68" i="27"/>
  <c r="K68" i="27"/>
  <c r="J68" i="27"/>
  <c r="I68" i="27"/>
  <c r="H68" i="27"/>
  <c r="G68" i="27"/>
  <c r="F68" i="27"/>
  <c r="E68" i="27"/>
  <c r="M65" i="27"/>
  <c r="M64" i="27" s="1"/>
  <c r="L65" i="27"/>
  <c r="K65" i="27"/>
  <c r="K64" i="27" s="1"/>
  <c r="J65" i="27"/>
  <c r="J64" i="27" s="1"/>
  <c r="I65" i="27"/>
  <c r="I64" i="27" s="1"/>
  <c r="H65" i="27"/>
  <c r="G65" i="27"/>
  <c r="G64" i="27" s="1"/>
  <c r="F65" i="27"/>
  <c r="F64" i="27" s="1"/>
  <c r="E65" i="27"/>
  <c r="E64" i="27" s="1"/>
  <c r="L64" i="27"/>
  <c r="H64" i="27"/>
  <c r="M59" i="27"/>
  <c r="L59" i="27"/>
  <c r="K59" i="27"/>
  <c r="J59" i="27"/>
  <c r="I59" i="27"/>
  <c r="H59" i="27"/>
  <c r="G59" i="27"/>
  <c r="F59" i="27"/>
  <c r="E59" i="27"/>
  <c r="M56" i="27"/>
  <c r="L56" i="27"/>
  <c r="K56" i="27"/>
  <c r="J56" i="27"/>
  <c r="I56" i="27"/>
  <c r="H56" i="27"/>
  <c r="G56" i="27"/>
  <c r="F56" i="27"/>
  <c r="E56" i="27"/>
  <c r="M53" i="27"/>
  <c r="M52" i="27" s="1"/>
  <c r="M51" i="27" s="1"/>
  <c r="L53" i="27"/>
  <c r="K53" i="27"/>
  <c r="K52" i="27" s="1"/>
  <c r="J53" i="27"/>
  <c r="J52" i="27" s="1"/>
  <c r="J51" i="27" s="1"/>
  <c r="I53" i="27"/>
  <c r="I52" i="27" s="1"/>
  <c r="I51" i="27" s="1"/>
  <c r="H53" i="27"/>
  <c r="G53" i="27"/>
  <c r="G52" i="27" s="1"/>
  <c r="F53" i="27"/>
  <c r="F52" i="27" s="1"/>
  <c r="F51" i="27" s="1"/>
  <c r="E53" i="27"/>
  <c r="E52" i="27" s="1"/>
  <c r="E51" i="27" s="1"/>
  <c r="L52" i="27"/>
  <c r="L51" i="27" s="1"/>
  <c r="H52" i="27"/>
  <c r="H51" i="27" s="1"/>
  <c r="M47" i="27"/>
  <c r="L47" i="27"/>
  <c r="K47" i="27"/>
  <c r="J47" i="27"/>
  <c r="I47" i="27"/>
  <c r="H47" i="27"/>
  <c r="G47" i="27"/>
  <c r="F47" i="27"/>
  <c r="E47" i="27"/>
  <c r="M8" i="27"/>
  <c r="L8" i="27"/>
  <c r="K8" i="27"/>
  <c r="J8" i="27"/>
  <c r="I8" i="27"/>
  <c r="H8" i="27"/>
  <c r="G8" i="27"/>
  <c r="F8" i="27"/>
  <c r="E8" i="27"/>
  <c r="M5" i="27"/>
  <c r="L5" i="27"/>
  <c r="L4" i="27" s="1"/>
  <c r="K5" i="27"/>
  <c r="K4" i="27" s="1"/>
  <c r="J5" i="27"/>
  <c r="J4" i="27" s="1"/>
  <c r="J92" i="27" s="1"/>
  <c r="I5" i="27"/>
  <c r="H5" i="27"/>
  <c r="H4" i="27" s="1"/>
  <c r="H92" i="27" s="1"/>
  <c r="G5" i="27"/>
  <c r="G4" i="27" s="1"/>
  <c r="F5" i="27"/>
  <c r="F4" i="27" s="1"/>
  <c r="F92" i="27" s="1"/>
  <c r="E5" i="27"/>
  <c r="M4" i="27"/>
  <c r="I4" i="27"/>
  <c r="E4" i="27"/>
  <c r="E92" i="27" s="1"/>
  <c r="M81" i="26"/>
  <c r="L81" i="26"/>
  <c r="K81" i="26"/>
  <c r="J81" i="26"/>
  <c r="I81" i="26"/>
  <c r="H81" i="26"/>
  <c r="G81" i="26"/>
  <c r="F81" i="26"/>
  <c r="E81" i="26"/>
  <c r="M78" i="26"/>
  <c r="L78" i="26"/>
  <c r="L77" i="26" s="1"/>
  <c r="K78" i="26"/>
  <c r="K77" i="26" s="1"/>
  <c r="J78" i="26"/>
  <c r="J77" i="26" s="1"/>
  <c r="I78" i="26"/>
  <c r="H78" i="26"/>
  <c r="H77" i="26" s="1"/>
  <c r="G78" i="26"/>
  <c r="G77" i="26" s="1"/>
  <c r="F78" i="26"/>
  <c r="F77" i="26" s="1"/>
  <c r="E78" i="26"/>
  <c r="M77" i="26"/>
  <c r="I77" i="26"/>
  <c r="E77" i="26"/>
  <c r="M73" i="26"/>
  <c r="L73" i="26"/>
  <c r="K73" i="26"/>
  <c r="J73" i="26"/>
  <c r="I73" i="26"/>
  <c r="H73" i="26"/>
  <c r="G73" i="26"/>
  <c r="F73" i="26"/>
  <c r="E73" i="26"/>
  <c r="M68" i="26"/>
  <c r="L68" i="26"/>
  <c r="K68" i="26"/>
  <c r="J68" i="26"/>
  <c r="I68" i="26"/>
  <c r="H68" i="26"/>
  <c r="G68" i="26"/>
  <c r="F68" i="26"/>
  <c r="E68" i="26"/>
  <c r="M65" i="26"/>
  <c r="L65" i="26"/>
  <c r="L64" i="26" s="1"/>
  <c r="K65" i="26"/>
  <c r="K64" i="26" s="1"/>
  <c r="J65" i="26"/>
  <c r="J64" i="26" s="1"/>
  <c r="I65" i="26"/>
  <c r="H65" i="26"/>
  <c r="H64" i="26" s="1"/>
  <c r="G65" i="26"/>
  <c r="G64" i="26" s="1"/>
  <c r="F65" i="26"/>
  <c r="F64" i="26" s="1"/>
  <c r="E65" i="26"/>
  <c r="M64" i="26"/>
  <c r="I64" i="26"/>
  <c r="E64" i="26"/>
  <c r="M59" i="26"/>
  <c r="L59" i="26"/>
  <c r="K59" i="26"/>
  <c r="J59" i="26"/>
  <c r="I59" i="26"/>
  <c r="H59" i="26"/>
  <c r="G59" i="26"/>
  <c r="F59" i="26"/>
  <c r="E59" i="26"/>
  <c r="M56" i="26"/>
  <c r="L56" i="26"/>
  <c r="K56" i="26"/>
  <c r="J56" i="26"/>
  <c r="I56" i="26"/>
  <c r="H56" i="26"/>
  <c r="G56" i="26"/>
  <c r="F56" i="26"/>
  <c r="E56" i="26"/>
  <c r="M53" i="26"/>
  <c r="L53" i="26"/>
  <c r="L52" i="26" s="1"/>
  <c r="L51" i="26" s="1"/>
  <c r="K53" i="26"/>
  <c r="K52" i="26" s="1"/>
  <c r="K51" i="26" s="1"/>
  <c r="J53" i="26"/>
  <c r="J52" i="26" s="1"/>
  <c r="J51" i="26" s="1"/>
  <c r="I53" i="26"/>
  <c r="H53" i="26"/>
  <c r="H52" i="26" s="1"/>
  <c r="H51" i="26" s="1"/>
  <c r="G53" i="26"/>
  <c r="G52" i="26" s="1"/>
  <c r="G51" i="26" s="1"/>
  <c r="F53" i="26"/>
  <c r="F52" i="26" s="1"/>
  <c r="E53" i="26"/>
  <c r="M52" i="26"/>
  <c r="M51" i="26" s="1"/>
  <c r="I52" i="26"/>
  <c r="I51" i="26" s="1"/>
  <c r="E52" i="26"/>
  <c r="E51" i="26" s="1"/>
  <c r="F51" i="26"/>
  <c r="M47" i="26"/>
  <c r="L47" i="26"/>
  <c r="K47" i="26"/>
  <c r="J47" i="26"/>
  <c r="I47" i="26"/>
  <c r="H47" i="26"/>
  <c r="G47" i="26"/>
  <c r="F47" i="26"/>
  <c r="E47" i="26"/>
  <c r="M8" i="26"/>
  <c r="L8" i="26"/>
  <c r="K8" i="26"/>
  <c r="J8" i="26"/>
  <c r="I8" i="26"/>
  <c r="H8" i="26"/>
  <c r="G8" i="26"/>
  <c r="F8" i="26"/>
  <c r="E8" i="26"/>
  <c r="M5" i="26"/>
  <c r="M4" i="26" s="1"/>
  <c r="L5" i="26"/>
  <c r="L4" i="26" s="1"/>
  <c r="L92" i="26" s="1"/>
  <c r="K5" i="26"/>
  <c r="K4" i="26" s="1"/>
  <c r="K92" i="26" s="1"/>
  <c r="J5" i="26"/>
  <c r="I5" i="26"/>
  <c r="I4" i="26" s="1"/>
  <c r="H5" i="26"/>
  <c r="H4" i="26" s="1"/>
  <c r="H92" i="26" s="1"/>
  <c r="G5" i="26"/>
  <c r="G4" i="26" s="1"/>
  <c r="G92" i="26" s="1"/>
  <c r="F5" i="26"/>
  <c r="E5" i="26"/>
  <c r="E4" i="26" s="1"/>
  <c r="J4" i="26"/>
  <c r="F4" i="26"/>
  <c r="F92" i="26" s="1"/>
  <c r="M36" i="25"/>
  <c r="L36" i="25"/>
  <c r="K36" i="25"/>
  <c r="J36" i="25"/>
  <c r="I36" i="25"/>
  <c r="H36" i="25"/>
  <c r="G36" i="25"/>
  <c r="F36" i="25"/>
  <c r="E36" i="25"/>
  <c r="M31" i="25"/>
  <c r="L31" i="25"/>
  <c r="K31" i="25"/>
  <c r="J31" i="25"/>
  <c r="I31" i="25"/>
  <c r="H31" i="25"/>
  <c r="G31" i="25"/>
  <c r="F31" i="25"/>
  <c r="E31" i="25"/>
  <c r="M21" i="25"/>
  <c r="L21" i="25"/>
  <c r="K21" i="25"/>
  <c r="J21" i="25"/>
  <c r="I21" i="25"/>
  <c r="H21" i="25"/>
  <c r="G21" i="25"/>
  <c r="F21" i="25"/>
  <c r="E21" i="25"/>
  <c r="M10" i="25"/>
  <c r="M9" i="25" s="1"/>
  <c r="L10" i="25"/>
  <c r="K10" i="25"/>
  <c r="K9" i="25" s="1"/>
  <c r="K40" i="25" s="1"/>
  <c r="J10" i="25"/>
  <c r="J9" i="25" s="1"/>
  <c r="I10" i="25"/>
  <c r="I9" i="25" s="1"/>
  <c r="H10" i="25"/>
  <c r="G10" i="25"/>
  <c r="G9" i="25" s="1"/>
  <c r="G40" i="25" s="1"/>
  <c r="F10" i="25"/>
  <c r="F9" i="25" s="1"/>
  <c r="E10" i="25"/>
  <c r="E9" i="25" s="1"/>
  <c r="L9" i="25"/>
  <c r="H9" i="25"/>
  <c r="M4" i="25"/>
  <c r="L4" i="25"/>
  <c r="K4" i="25"/>
  <c r="J4" i="25"/>
  <c r="I4" i="25"/>
  <c r="H4" i="25"/>
  <c r="G4" i="25"/>
  <c r="F4" i="25"/>
  <c r="E4" i="25"/>
  <c r="K15" i="24"/>
  <c r="J15" i="24"/>
  <c r="I15" i="24"/>
  <c r="H15" i="24"/>
  <c r="G15" i="24"/>
  <c r="F15" i="24"/>
  <c r="E15" i="24"/>
  <c r="D15" i="24"/>
  <c r="C15" i="24"/>
  <c r="K4" i="24"/>
  <c r="J4" i="24"/>
  <c r="I4" i="24"/>
  <c r="H4" i="24"/>
  <c r="G4" i="24"/>
  <c r="F4" i="24"/>
  <c r="E4" i="24"/>
  <c r="D4" i="24"/>
  <c r="C4" i="24"/>
  <c r="J26" i="23"/>
  <c r="K16" i="23"/>
  <c r="J16" i="23"/>
  <c r="I16" i="23"/>
  <c r="H16" i="23"/>
  <c r="G16" i="23"/>
  <c r="F16" i="23"/>
  <c r="E16" i="23"/>
  <c r="D16" i="23"/>
  <c r="C16" i="23"/>
  <c r="K8" i="23"/>
  <c r="J8" i="23"/>
  <c r="I8" i="23"/>
  <c r="H8" i="23"/>
  <c r="G8" i="23"/>
  <c r="F8" i="23"/>
  <c r="F26" i="23" s="1"/>
  <c r="E8" i="23"/>
  <c r="D8" i="23"/>
  <c r="C8" i="23"/>
  <c r="K4" i="23"/>
  <c r="J4" i="23"/>
  <c r="I4" i="23"/>
  <c r="I26" i="23" s="1"/>
  <c r="H4" i="23"/>
  <c r="G4" i="23"/>
  <c r="F4" i="23"/>
  <c r="E4" i="23"/>
  <c r="E26" i="23" s="1"/>
  <c r="D4" i="23"/>
  <c r="C4" i="23"/>
  <c r="Z20" i="22"/>
  <c r="Z19" i="22"/>
  <c r="K19" i="22"/>
  <c r="J19" i="22"/>
  <c r="I19" i="22"/>
  <c r="H19" i="22"/>
  <c r="G19" i="22"/>
  <c r="F19" i="22"/>
  <c r="E19" i="22"/>
  <c r="D19" i="22"/>
  <c r="C19" i="22"/>
  <c r="Z18" i="22"/>
  <c r="Z17" i="22"/>
  <c r="Z16" i="22"/>
  <c r="Z15" i="22"/>
  <c r="Z14" i="22"/>
  <c r="Z13" i="22"/>
  <c r="Z12" i="22"/>
  <c r="Z11" i="22"/>
  <c r="Z10" i="22"/>
  <c r="Z9" i="22"/>
  <c r="Z8" i="22"/>
  <c r="Z7" i="22"/>
  <c r="Z6" i="22"/>
  <c r="Z5" i="22"/>
  <c r="Z4" i="22"/>
  <c r="F26" i="21"/>
  <c r="K16" i="21"/>
  <c r="K26" i="21" s="1"/>
  <c r="J16" i="21"/>
  <c r="I16" i="21"/>
  <c r="H16" i="21"/>
  <c r="G16" i="21"/>
  <c r="G26" i="21" s="1"/>
  <c r="F16" i="21"/>
  <c r="E16" i="21"/>
  <c r="D16" i="21"/>
  <c r="C16" i="21"/>
  <c r="C26" i="21" s="1"/>
  <c r="K8" i="21"/>
  <c r="J8" i="21"/>
  <c r="I8" i="21"/>
  <c r="H8" i="21"/>
  <c r="H26" i="21" s="1"/>
  <c r="G8" i="21"/>
  <c r="F8" i="21"/>
  <c r="E8" i="21"/>
  <c r="D8" i="21"/>
  <c r="D26" i="21" s="1"/>
  <c r="C8" i="21"/>
  <c r="K4" i="21"/>
  <c r="J4" i="21"/>
  <c r="J26" i="21" s="1"/>
  <c r="I4" i="21"/>
  <c r="I26" i="21" s="1"/>
  <c r="H4" i="21"/>
  <c r="G4" i="21"/>
  <c r="F4" i="21"/>
  <c r="E4" i="21"/>
  <c r="E26" i="21" s="1"/>
  <c r="D4" i="21"/>
  <c r="C4" i="21"/>
  <c r="Z20" i="20"/>
  <c r="Z19" i="20"/>
  <c r="K19" i="20"/>
  <c r="J19" i="20"/>
  <c r="I19" i="20"/>
  <c r="H19" i="20"/>
  <c r="G19" i="20"/>
  <c r="F19" i="20"/>
  <c r="E19" i="20"/>
  <c r="D19" i="20"/>
  <c r="C19" i="20"/>
  <c r="Z18" i="20"/>
  <c r="Z17" i="20"/>
  <c r="Z16" i="20"/>
  <c r="Z15" i="20"/>
  <c r="Z14" i="20"/>
  <c r="Z13" i="20"/>
  <c r="Z12" i="20"/>
  <c r="Z11" i="20"/>
  <c r="Z10" i="20"/>
  <c r="Z9" i="20"/>
  <c r="Z8" i="20"/>
  <c r="Z7" i="20"/>
  <c r="Z6" i="20"/>
  <c r="Z5" i="20"/>
  <c r="Z4" i="20"/>
  <c r="K16" i="19"/>
  <c r="J16" i="19"/>
  <c r="I16" i="19"/>
  <c r="H16" i="19"/>
  <c r="G16" i="19"/>
  <c r="F16" i="19"/>
  <c r="F26" i="19" s="1"/>
  <c r="E16" i="19"/>
  <c r="D16" i="19"/>
  <c r="C16" i="19"/>
  <c r="K8" i="19"/>
  <c r="J8" i="19"/>
  <c r="J26" i="19" s="1"/>
  <c r="I8" i="19"/>
  <c r="H8" i="19"/>
  <c r="G8" i="19"/>
  <c r="F8" i="19"/>
  <c r="E8" i="19"/>
  <c r="D8" i="19"/>
  <c r="C8" i="19"/>
  <c r="K4" i="19"/>
  <c r="J4" i="19"/>
  <c r="I4" i="19"/>
  <c r="I26" i="19" s="1"/>
  <c r="H4" i="19"/>
  <c r="H26" i="19" s="1"/>
  <c r="G4" i="19"/>
  <c r="F4" i="19"/>
  <c r="E4" i="19"/>
  <c r="E26" i="19" s="1"/>
  <c r="D4" i="19"/>
  <c r="D26" i="19" s="1"/>
  <c r="C4" i="19"/>
  <c r="Z20" i="18"/>
  <c r="Z19" i="18"/>
  <c r="K19" i="18"/>
  <c r="J19" i="18"/>
  <c r="I19" i="18"/>
  <c r="H19" i="18"/>
  <c r="G19" i="18"/>
  <c r="F19" i="18"/>
  <c r="E19" i="18"/>
  <c r="D19" i="18"/>
  <c r="C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Z5" i="18"/>
  <c r="Z4" i="18"/>
  <c r="K26" i="17"/>
  <c r="F26" i="17"/>
  <c r="K16" i="17"/>
  <c r="J16" i="17"/>
  <c r="I16" i="17"/>
  <c r="H16" i="17"/>
  <c r="G16" i="17"/>
  <c r="F16" i="17"/>
  <c r="E16" i="17"/>
  <c r="D16" i="17"/>
  <c r="C16" i="17"/>
  <c r="K8" i="17"/>
  <c r="J8" i="17"/>
  <c r="J26" i="17" s="1"/>
  <c r="I8" i="17"/>
  <c r="H8" i="17"/>
  <c r="H26" i="17" s="1"/>
  <c r="G8" i="17"/>
  <c r="F8" i="17"/>
  <c r="E8" i="17"/>
  <c r="D8" i="17"/>
  <c r="D26" i="17" s="1"/>
  <c r="C8" i="17"/>
  <c r="K4" i="17"/>
  <c r="J4" i="17"/>
  <c r="I4" i="17"/>
  <c r="I26" i="17" s="1"/>
  <c r="H4" i="17"/>
  <c r="G4" i="17"/>
  <c r="G26" i="17" s="1"/>
  <c r="F4" i="17"/>
  <c r="E4" i="17"/>
  <c r="E26" i="17" s="1"/>
  <c r="D4" i="17"/>
  <c r="C4" i="17"/>
  <c r="C26" i="17" s="1"/>
  <c r="Z20" i="16"/>
  <c r="Z19" i="16"/>
  <c r="K19" i="16"/>
  <c r="J19" i="16"/>
  <c r="I19" i="16"/>
  <c r="H19" i="16"/>
  <c r="G19" i="16"/>
  <c r="F19" i="16"/>
  <c r="E19" i="16"/>
  <c r="D19" i="16"/>
  <c r="C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Z5" i="16"/>
  <c r="Z4" i="16"/>
  <c r="K16" i="15"/>
  <c r="J16" i="15"/>
  <c r="I16" i="15"/>
  <c r="I26" i="15" s="1"/>
  <c r="H16" i="15"/>
  <c r="G16" i="15"/>
  <c r="F16" i="15"/>
  <c r="E16" i="15"/>
  <c r="E26" i="15" s="1"/>
  <c r="D16" i="15"/>
  <c r="C16" i="15"/>
  <c r="K8" i="15"/>
  <c r="J8" i="15"/>
  <c r="J26" i="15" s="1"/>
  <c r="I8" i="15"/>
  <c r="H8" i="15"/>
  <c r="G8" i="15"/>
  <c r="F8" i="15"/>
  <c r="F26" i="15" s="1"/>
  <c r="E8" i="15"/>
  <c r="D8" i="15"/>
  <c r="C8" i="15"/>
  <c r="K4" i="15"/>
  <c r="K26" i="15" s="1"/>
  <c r="J4" i="15"/>
  <c r="I4" i="15"/>
  <c r="H4" i="15"/>
  <c r="H26" i="15" s="1"/>
  <c r="G4" i="15"/>
  <c r="G26" i="15" s="1"/>
  <c r="F4" i="15"/>
  <c r="E4" i="15"/>
  <c r="D4" i="15"/>
  <c r="D26" i="15" s="1"/>
  <c r="C4" i="15"/>
  <c r="C26" i="15" s="1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J26" i="13"/>
  <c r="F26" i="13"/>
  <c r="K16" i="13"/>
  <c r="K26" i="13" s="1"/>
  <c r="J16" i="13"/>
  <c r="I16" i="13"/>
  <c r="H16" i="13"/>
  <c r="G16" i="13"/>
  <c r="G26" i="13" s="1"/>
  <c r="F16" i="13"/>
  <c r="E16" i="13"/>
  <c r="D16" i="13"/>
  <c r="C16" i="13"/>
  <c r="C26" i="13" s="1"/>
  <c r="K8" i="13"/>
  <c r="J8" i="13"/>
  <c r="I8" i="13"/>
  <c r="H8" i="13"/>
  <c r="G8" i="13"/>
  <c r="F8" i="13"/>
  <c r="E8" i="13"/>
  <c r="D8" i="13"/>
  <c r="C8" i="13"/>
  <c r="K4" i="13"/>
  <c r="J4" i="13"/>
  <c r="I4" i="13"/>
  <c r="I26" i="13" s="1"/>
  <c r="H4" i="13"/>
  <c r="H26" i="13" s="1"/>
  <c r="G4" i="13"/>
  <c r="F4" i="13"/>
  <c r="E4" i="13"/>
  <c r="E26" i="13" s="1"/>
  <c r="D4" i="13"/>
  <c r="D26" i="13" s="1"/>
  <c r="C4" i="13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H26" i="11"/>
  <c r="D26" i="11"/>
  <c r="K16" i="11"/>
  <c r="J16" i="11"/>
  <c r="I16" i="11"/>
  <c r="I26" i="11" s="1"/>
  <c r="H16" i="11"/>
  <c r="G16" i="11"/>
  <c r="F16" i="11"/>
  <c r="E16" i="11"/>
  <c r="E26" i="11" s="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J26" i="11" s="1"/>
  <c r="I4" i="11"/>
  <c r="H4" i="11"/>
  <c r="G4" i="11"/>
  <c r="G26" i="11" s="1"/>
  <c r="F4" i="11"/>
  <c r="F26" i="11" s="1"/>
  <c r="E4" i="11"/>
  <c r="D4" i="1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J26" i="9"/>
  <c r="F26" i="9"/>
  <c r="K16" i="9"/>
  <c r="K26" i="9" s="1"/>
  <c r="J16" i="9"/>
  <c r="I16" i="9"/>
  <c r="H16" i="9"/>
  <c r="G16" i="9"/>
  <c r="G26" i="9" s="1"/>
  <c r="F16" i="9"/>
  <c r="E16" i="9"/>
  <c r="D16" i="9"/>
  <c r="C16" i="9"/>
  <c r="C26" i="9" s="1"/>
  <c r="K8" i="9"/>
  <c r="J8" i="9"/>
  <c r="I8" i="9"/>
  <c r="H8" i="9"/>
  <c r="G8" i="9"/>
  <c r="F8" i="9"/>
  <c r="E8" i="9"/>
  <c r="D8" i="9"/>
  <c r="C8" i="9"/>
  <c r="K4" i="9"/>
  <c r="J4" i="9"/>
  <c r="I4" i="9"/>
  <c r="I26" i="9" s="1"/>
  <c r="H4" i="9"/>
  <c r="H26" i="9" s="1"/>
  <c r="G4" i="9"/>
  <c r="F4" i="9"/>
  <c r="E4" i="9"/>
  <c r="E26" i="9" s="1"/>
  <c r="D4" i="9"/>
  <c r="D26" i="9" s="1"/>
  <c r="C4" i="9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H26" i="7"/>
  <c r="D26" i="7"/>
  <c r="K16" i="7"/>
  <c r="J16" i="7"/>
  <c r="I16" i="7"/>
  <c r="I26" i="7" s="1"/>
  <c r="H16" i="7"/>
  <c r="G16" i="7"/>
  <c r="F16" i="7"/>
  <c r="E16" i="7"/>
  <c r="E26" i="7" s="1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H4" i="7"/>
  <c r="G4" i="7"/>
  <c r="G26" i="7" s="1"/>
  <c r="F4" i="7"/>
  <c r="F26" i="7" s="1"/>
  <c r="E4" i="7"/>
  <c r="D4" i="7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H26" i="4"/>
  <c r="D26" i="4"/>
  <c r="K16" i="4"/>
  <c r="J16" i="4"/>
  <c r="I16" i="4"/>
  <c r="H16" i="4"/>
  <c r="G16" i="4"/>
  <c r="F16" i="4"/>
  <c r="E16" i="4"/>
  <c r="D16" i="4"/>
  <c r="C16" i="4"/>
  <c r="K8" i="4"/>
  <c r="J8" i="4"/>
  <c r="I8" i="4"/>
  <c r="I26" i="4" s="1"/>
  <c r="H8" i="4"/>
  <c r="G8" i="4"/>
  <c r="F8" i="4"/>
  <c r="E8" i="4"/>
  <c r="E26" i="4" s="1"/>
  <c r="D8" i="4"/>
  <c r="C8" i="4"/>
  <c r="K4" i="4"/>
  <c r="K26" i="4" s="1"/>
  <c r="J4" i="4"/>
  <c r="J26" i="4" s="1"/>
  <c r="I4" i="4"/>
  <c r="H4" i="4"/>
  <c r="G4" i="4"/>
  <c r="G26" i="4" s="1"/>
  <c r="F4" i="4"/>
  <c r="F26" i="4" s="1"/>
  <c r="E4" i="4"/>
  <c r="D4" i="4"/>
  <c r="C4" i="4"/>
  <c r="C26" i="4" s="1"/>
  <c r="C26" i="23" l="1"/>
  <c r="G26" i="23"/>
  <c r="K26" i="23"/>
  <c r="H40" i="25"/>
  <c r="L40" i="25"/>
  <c r="E92" i="26"/>
  <c r="I92" i="26"/>
  <c r="M92" i="26"/>
  <c r="M92" i="27"/>
  <c r="L92" i="27"/>
  <c r="G51" i="27"/>
  <c r="K51" i="27"/>
  <c r="H51" i="28"/>
  <c r="L51" i="28"/>
  <c r="F92" i="29"/>
  <c r="J92" i="29"/>
  <c r="E51" i="29"/>
  <c r="I51" i="29"/>
  <c r="M51" i="29"/>
  <c r="L92" i="30"/>
  <c r="J51" i="32"/>
  <c r="C26" i="19"/>
  <c r="G26" i="19"/>
  <c r="K26" i="19"/>
  <c r="D26" i="23"/>
  <c r="H26" i="23"/>
  <c r="E40" i="25"/>
  <c r="I40" i="25"/>
  <c r="M40" i="25"/>
  <c r="F40" i="25"/>
  <c r="J40" i="25"/>
  <c r="F92" i="28"/>
  <c r="J92" i="28"/>
  <c r="E51" i="28"/>
  <c r="E92" i="28" s="1"/>
  <c r="I51" i="28"/>
  <c r="I92" i="28" s="1"/>
  <c r="M51" i="28"/>
  <c r="M92" i="28" s="1"/>
  <c r="G92" i="29"/>
  <c r="M92" i="30"/>
  <c r="L92" i="31"/>
  <c r="H92" i="28"/>
  <c r="J92" i="32"/>
  <c r="J92" i="26"/>
  <c r="I92" i="27"/>
  <c r="G92" i="27"/>
  <c r="K92" i="27"/>
  <c r="L92" i="28"/>
  <c r="E92" i="29"/>
  <c r="I92" i="29"/>
  <c r="M92" i="29"/>
  <c r="I92" i="30"/>
  <c r="E77" i="31"/>
  <c r="E92" i="31" s="1"/>
  <c r="I77" i="31"/>
  <c r="I92" i="31" s="1"/>
  <c r="M77" i="31"/>
  <c r="M92" i="31" s="1"/>
  <c r="H64" i="32"/>
  <c r="L64" i="32"/>
  <c r="F92" i="33"/>
  <c r="L92" i="34"/>
  <c r="F92" i="34"/>
  <c r="J92" i="34"/>
  <c r="F92" i="35"/>
  <c r="J92" i="35"/>
  <c r="E51" i="35"/>
  <c r="I51" i="35"/>
  <c r="I92" i="35" s="1"/>
  <c r="M51" i="35"/>
  <c r="F64" i="30"/>
  <c r="F51" i="30" s="1"/>
  <c r="F92" i="30" s="1"/>
  <c r="J64" i="30"/>
  <c r="J51" i="30" s="1"/>
  <c r="J92" i="30" s="1"/>
  <c r="H52" i="32"/>
  <c r="H51" i="32" s="1"/>
  <c r="L52" i="32"/>
  <c r="L51" i="32" s="1"/>
  <c r="E64" i="32"/>
  <c r="I64" i="32"/>
  <c r="M64" i="32"/>
  <c r="H4" i="33"/>
  <c r="H92" i="33" s="1"/>
  <c r="L4" i="33"/>
  <c r="L92" i="33" s="1"/>
  <c r="K92" i="35"/>
  <c r="L92" i="32"/>
  <c r="F51" i="32"/>
  <c r="F92" i="32" s="1"/>
  <c r="E51" i="32"/>
  <c r="I51" i="32"/>
  <c r="M51" i="32"/>
  <c r="E92" i="35"/>
  <c r="M92" i="35"/>
  <c r="G92" i="30"/>
  <c r="K51" i="30"/>
  <c r="K92" i="30" s="1"/>
  <c r="F92" i="31"/>
  <c r="J51" i="31"/>
  <c r="J92" i="31" s="1"/>
  <c r="H92" i="32"/>
  <c r="E92" i="32"/>
  <c r="I92" i="32"/>
  <c r="M92" i="32"/>
  <c r="G92" i="34"/>
  <c r="K92" i="34"/>
</calcChain>
</file>

<file path=xl/sharedStrings.xml><?xml version="1.0" encoding="utf-8"?>
<sst xmlns="http://schemas.openxmlformats.org/spreadsheetml/2006/main" count="14565" uniqueCount="212">
  <si>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</si>
  <si>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</si>
  <si>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</si>
  <si>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</si>
  <si>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</si>
  <si>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</si>
  <si>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</si>
  <si>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</si>
  <si>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</si>
  <si>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</si>
  <si>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</si>
  <si>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</si>
  <si>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</si>
  <si>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</si>
  <si>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</si>
  <si>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</si>
  <si>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</si>
  <si>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</si>
  <si>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</si>
  <si>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</si>
  <si>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</si>
  <si>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</si>
  <si>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</si>
  <si>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</si>
  <si>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</si>
  <si>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</si>
  <si>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</si>
  <si>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</si>
  <si>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</si>
  <si>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</si>
  <si>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</si>
  <si>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</si>
  <si>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</si>
  <si>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</si>
  <si>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</si>
  <si>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</si>
  <si>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</si>
  <si>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</si>
  <si>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</si>
  <si>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</si>
  <si>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</si>
  <si>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</si>
  <si>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</si>
  <si>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</si>
  <si>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</si>
  <si>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</si>
  <si>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</si>
  <si>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</si>
  <si>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</si>
  <si>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</si>
  <si>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</si>
  <si>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</si>
  <si>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</si>
  <si>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</si>
  <si>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</si>
  <si>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</si>
  <si>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</si>
  <si>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</si>
  <si>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</si>
  <si>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</si>
  <si>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</si>
  <si>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</si>
  <si>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</si>
  <si>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</si>
  <si>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</si>
  <si>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</si>
  <si>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</si>
  <si>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</si>
  <si>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</si>
  <si>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</si>
  <si>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</si>
  <si>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</si>
  <si>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</si>
  <si>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</si>
  <si>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</si>
  <si>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</si>
  <si>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</si>
  <si>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</si>
  <si>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</si>
  <si>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</si>
  <si>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</si>
  <si>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</si>
  <si>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</si>
  <si>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</si>
  <si>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</si>
  <si>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</si>
  <si>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</si>
  <si>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</si>
  <si>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</si>
  <si>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</si>
  <si>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</si>
  <si>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</si>
  <si>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</si>
  <si>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</si>
  <si>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</si>
  <si>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</si>
  <si>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</si>
  <si>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</si>
  <si>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</si>
  <si>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</si>
  <si>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</si>
  <si>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</si>
  <si>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</si>
  <si>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</si>
  <si>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</si>
  <si>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</si>
  <si>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</si>
  <si>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</si>
  <si>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</si>
  <si>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</si>
  <si>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</si>
  <si>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</si>
  <si>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</si>
  <si>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</si>
  <si>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</si>
  <si>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</si>
  <si>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</si>
  <si>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</si>
  <si>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</si>
  <si>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</si>
  <si>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</si>
  <si>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</si>
  <si>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2016/17</t>
  </si>
  <si>
    <t>2015/16</t>
  </si>
  <si>
    <t>2014/15</t>
  </si>
  <si>
    <t>2013/14</t>
  </si>
  <si>
    <t>2012/13</t>
  </si>
  <si>
    <t>2011/12</t>
  </si>
  <si>
    <t>2010/11</t>
  </si>
  <si>
    <t>Table B.1: Specification of receipts: Education</t>
  </si>
  <si>
    <t>Table B.2: Payments and estimates by economic classification: Education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</si>
  <si>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</si>
  <si>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</si>
  <si>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</si>
  <si>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</si>
  <si>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</si>
  <si>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2. Public Ordirnary School Education</t>
  </si>
  <si>
    <t>3. Independent School Subsidies</t>
  </si>
  <si>
    <t>4. Public Special School Education</t>
  </si>
  <si>
    <t>5. Further Education And Training</t>
  </si>
  <si>
    <t>6. Adult Basic Education And Training</t>
  </si>
  <si>
    <t>7. Early Childhood Development</t>
  </si>
  <si>
    <t>8. Infrastructure Development</t>
  </si>
  <si>
    <t>9. Auxiliary And Associated Services</t>
  </si>
  <si>
    <t xml:space="preserve">10. </t>
  </si>
  <si>
    <t>1. Administration</t>
  </si>
  <si>
    <t>1. Office Of The Mec</t>
  </si>
  <si>
    <t>2. Corporate Services</t>
  </si>
  <si>
    <t>3. Education Management</t>
  </si>
  <si>
    <t>4. Human Resource Management</t>
  </si>
  <si>
    <t>5. Education Management</t>
  </si>
  <si>
    <t>6. 0</t>
  </si>
  <si>
    <t>1. Public Primary Schools</t>
  </si>
  <si>
    <t>2. Public Secondary Schools</t>
  </si>
  <si>
    <t>3. Human Resource Development</t>
  </si>
  <si>
    <t>4. School Sport, Culture And Media Services</t>
  </si>
  <si>
    <t>5. Conditional Grants</t>
  </si>
  <si>
    <t>1. Primary Phase</t>
  </si>
  <si>
    <t>2. Secondary Phase</t>
  </si>
  <si>
    <t>1. Schools</t>
  </si>
  <si>
    <t>2. Human Resource Development</t>
  </si>
  <si>
    <t>3. School Sport, Culture And Media Services</t>
  </si>
  <si>
    <t>4. Conditional Grants</t>
  </si>
  <si>
    <t>1. Conditional Grants</t>
  </si>
  <si>
    <t>2. 0</t>
  </si>
  <si>
    <t>3. 0</t>
  </si>
  <si>
    <t>4. 0</t>
  </si>
  <si>
    <t>5. 0</t>
  </si>
  <si>
    <t>1. Public Centres</t>
  </si>
  <si>
    <t>2. Subsidies To Private Centres</t>
  </si>
  <si>
    <t>3. Professional Services</t>
  </si>
  <si>
    <t>4. Human Resource Development</t>
  </si>
  <si>
    <t>1. Grade R In Public Schools</t>
  </si>
  <si>
    <t>2. Grade R In Community Centres</t>
  </si>
  <si>
    <t>3. Pre-Grade R Training</t>
  </si>
  <si>
    <t>2. Public Ordinary Schools</t>
  </si>
  <si>
    <t>3. Special Schools</t>
  </si>
  <si>
    <t>4. Early Childhood Development</t>
  </si>
  <si>
    <t>1. Payments To Seta</t>
  </si>
  <si>
    <t>2. Professional Services</t>
  </si>
  <si>
    <t>3. Special Projects</t>
  </si>
  <si>
    <t>4. External Examinations</t>
  </si>
  <si>
    <t>Table 5.2: Summary of departmental receipts collection</t>
  </si>
  <si>
    <t>Table 5.3: Summary of payments and estimates by programme: Education</t>
  </si>
  <si>
    <t>Table 5.4: Summary of provincial payments and estimates by economic classification: Education</t>
  </si>
  <si>
    <t>Table 5.7: Summary of payments and estimates by sub-programme: Administration</t>
  </si>
  <si>
    <t>Table 5.8: Summary of payments and estimates by economic classification: Administration</t>
  </si>
  <si>
    <t>Table 5.9: Summary of payments and estimates by sub-programme: Public Ordirnary School Education</t>
  </si>
  <si>
    <t>Table 5.10: Summary of payments and estimates by economic classification: Public Ordirnary School Education</t>
  </si>
  <si>
    <t>Table 5.11: Summary of payments and estimates by sub-programme: Independent School Subsidies</t>
  </si>
  <si>
    <t>Table 5.12: Summary of payments and estimates by economic classification: Independent School Subsidies</t>
  </si>
  <si>
    <t>Table 5.13: Summary of payments and estimates by sub-programme: Public Special School Education</t>
  </si>
  <si>
    <t>Table 5.14: Summary of payments and estimates by economic classification: Public Special School Education</t>
  </si>
  <si>
    <t>Table 5.15: Summary of payments and estimates by sub-programme: Further Education And Training</t>
  </si>
  <si>
    <t>Table 5.16: Summary of payments and estimates by economic classification: Further Education And Training</t>
  </si>
  <si>
    <t>Table 5.17: Summary of payments and estimates by sub-programme: Adult Basic Education And Training</t>
  </si>
  <si>
    <t>Table 5.18: Summary of payments and estimates by economic classification: Adult Basic Education And Training</t>
  </si>
  <si>
    <t>Table 5.19: Summary of payments and estimates by sub-programme: Early Childhood Development</t>
  </si>
  <si>
    <t>Table 5.20: Summary of payments and estimates by economic classification: Early Childhood Development</t>
  </si>
  <si>
    <t>Table 5.21: Summary of payments and estimates by sub-programme: Infrastructure Development</t>
  </si>
  <si>
    <t>Table 5.22: Summary of payments and estimates by economic classification: Infrastructure Development</t>
  </si>
  <si>
    <t>Table 5.23: Summary of payments and estimates by sub-programme: Auxiliary And Associated Services</t>
  </si>
  <si>
    <t>Table 5.24: Summary of payments and estimates by economic classification: Auxiliary And Associated Services</t>
  </si>
  <si>
    <t>Table B.2A: Payments and estimates by economic classification: Administration</t>
  </si>
  <si>
    <t>Table B.2B: Payments and estimates by economic classification: Public Ordirnary School Education</t>
  </si>
  <si>
    <t>Table B.2C: Payments and estimates by economic classification: Independent School Subsidies</t>
  </si>
  <si>
    <t>Table B.2D: Payments and estimates by economic classification: Public Special School Education</t>
  </si>
  <si>
    <t>Table B.2E: Payments and estimates by economic classification: Further Education And Training</t>
  </si>
  <si>
    <t>Table B.2F: Payments and estimates by economic classification: Adult Basic Education And Training</t>
  </si>
  <si>
    <t>Table B.2G: Payments and estimates by economic classification: Early Childhood Development</t>
  </si>
  <si>
    <t>Table B.2H: Payments and estimates by economic classification: Infrastructure Development</t>
  </si>
  <si>
    <t>Table B.2I: Payments and estimates by economic classification: Auxiliary And Associated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</si>
</sst>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17233</v>
      </c>
      <c r="D9" s="33">
        <v>20051</v>
      </c>
      <c r="E9" s="33">
        <v>21651</v>
      </c>
      <c r="F9" s="32">
        <v>20315</v>
      </c>
      <c r="G9" s="33">
        <v>20315</v>
      </c>
      <c r="H9" s="34">
        <v>20315</v>
      </c>
      <c r="I9" s="33">
        <v>20823</v>
      </c>
      <c r="J9" s="33">
        <v>21344</v>
      </c>
      <c r="K9" s="33">
        <v>21878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27</v>
      </c>
      <c r="D11" s="33">
        <v>53</v>
      </c>
      <c r="E11" s="33">
        <v>151</v>
      </c>
      <c r="F11" s="32">
        <v>35</v>
      </c>
      <c r="G11" s="33">
        <v>35</v>
      </c>
      <c r="H11" s="34">
        <v>35</v>
      </c>
      <c r="I11" s="33">
        <v>36</v>
      </c>
      <c r="J11" s="33">
        <v>37</v>
      </c>
      <c r="K11" s="33">
        <v>38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1235</v>
      </c>
      <c r="D12" s="33">
        <v>3014</v>
      </c>
      <c r="E12" s="33">
        <v>7000</v>
      </c>
      <c r="F12" s="32">
        <v>2131</v>
      </c>
      <c r="G12" s="33">
        <v>2131</v>
      </c>
      <c r="H12" s="34">
        <v>2131</v>
      </c>
      <c r="I12" s="33">
        <v>2184</v>
      </c>
      <c r="J12" s="33">
        <v>2239</v>
      </c>
      <c r="K12" s="33">
        <v>2295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45</v>
      </c>
      <c r="E13" s="33">
        <v>257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18568</v>
      </c>
      <c r="D14" s="36">
        <v>21289</v>
      </c>
      <c r="E14" s="36">
        <v>19553</v>
      </c>
      <c r="F14" s="35">
        <v>21619</v>
      </c>
      <c r="G14" s="36">
        <v>21619</v>
      </c>
      <c r="H14" s="37">
        <v>21619</v>
      </c>
      <c r="I14" s="36">
        <v>22159</v>
      </c>
      <c r="J14" s="36">
        <v>22713</v>
      </c>
      <c r="K14" s="36">
        <v>23281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37063</v>
      </c>
      <c r="D15" s="61">
        <f t="shared" ref="D15:K15" si="1">SUM(D5:D14)</f>
        <v>44452</v>
      </c>
      <c r="E15" s="61">
        <f t="shared" si="1"/>
        <v>48612</v>
      </c>
      <c r="F15" s="62">
        <f t="shared" si="1"/>
        <v>44100</v>
      </c>
      <c r="G15" s="61">
        <f t="shared" si="1"/>
        <v>44100</v>
      </c>
      <c r="H15" s="63">
        <f t="shared" si="1"/>
        <v>44100</v>
      </c>
      <c r="I15" s="61">
        <f t="shared" si="1"/>
        <v>45202</v>
      </c>
      <c r="J15" s="61">
        <f t="shared" si="1"/>
        <v>46333</v>
      </c>
      <c r="K15" s="61">
        <f t="shared" si="1"/>
        <v>47492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159</v>
      </c>
      <c r="C4" s="33">
        <v>1277963</v>
      </c>
      <c r="D4" s="33">
        <v>1289894</v>
      </c>
      <c r="E4" s="33">
        <v>1439910</v>
      </c>
      <c r="F4" s="27">
        <v>1609275</v>
      </c>
      <c r="G4" s="28">
        <v>1672232</v>
      </c>
      <c r="H4" s="29">
        <v>1672232</v>
      </c>
      <c r="I4" s="33">
        <v>1720973</v>
      </c>
      <c r="J4" s="33">
        <v>1841237</v>
      </c>
      <c r="K4" s="33">
        <v>1945245.0290000001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160</v>
      </c>
      <c r="C5" s="33">
        <v>1</v>
      </c>
      <c r="D5" s="33">
        <v>712</v>
      </c>
      <c r="E5" s="33">
        <v>1603</v>
      </c>
      <c r="F5" s="32">
        <v>1686</v>
      </c>
      <c r="G5" s="33">
        <v>1686</v>
      </c>
      <c r="H5" s="34">
        <v>1686</v>
      </c>
      <c r="I5" s="33">
        <v>1769</v>
      </c>
      <c r="J5" s="33">
        <v>1850</v>
      </c>
      <c r="K5" s="33">
        <v>1948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161</v>
      </c>
      <c r="C6" s="33">
        <v>446</v>
      </c>
      <c r="D6" s="33">
        <v>15</v>
      </c>
      <c r="E6" s="33">
        <v>2801</v>
      </c>
      <c r="F6" s="32">
        <v>1082</v>
      </c>
      <c r="G6" s="33">
        <v>1082</v>
      </c>
      <c r="H6" s="34">
        <v>1082</v>
      </c>
      <c r="I6" s="33">
        <v>1135</v>
      </c>
      <c r="J6" s="33">
        <v>1187</v>
      </c>
      <c r="K6" s="33">
        <v>1250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162</v>
      </c>
      <c r="C7" s="33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93599</v>
      </c>
      <c r="J7" s="33">
        <v>29442</v>
      </c>
      <c r="K7" s="33">
        <v>0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1278410</v>
      </c>
      <c r="D19" s="46">
        <f t="shared" ref="D19:K19" si="1">SUM(D4:D18)</f>
        <v>1290621</v>
      </c>
      <c r="E19" s="46">
        <f t="shared" si="1"/>
        <v>1444314</v>
      </c>
      <c r="F19" s="47">
        <f t="shared" si="1"/>
        <v>1612043</v>
      </c>
      <c r="G19" s="46">
        <f t="shared" si="1"/>
        <v>1675000</v>
      </c>
      <c r="H19" s="48">
        <f t="shared" si="1"/>
        <v>1675000</v>
      </c>
      <c r="I19" s="46">
        <f t="shared" si="1"/>
        <v>1817476</v>
      </c>
      <c r="J19" s="46">
        <f t="shared" si="1"/>
        <v>1873716</v>
      </c>
      <c r="K19" s="46">
        <f t="shared" si="1"/>
        <v>1948443.0290000001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985901</v>
      </c>
      <c r="D4" s="20">
        <f t="shared" ref="D4:K4" si="0">SUM(D5:D7)</f>
        <v>1079645</v>
      </c>
      <c r="E4" s="20">
        <f t="shared" si="0"/>
        <v>1206476</v>
      </c>
      <c r="F4" s="21">
        <f t="shared" si="0"/>
        <v>1336329</v>
      </c>
      <c r="G4" s="20">
        <f t="shared" si="0"/>
        <v>1380279</v>
      </c>
      <c r="H4" s="22">
        <f t="shared" si="0"/>
        <v>1378295</v>
      </c>
      <c r="I4" s="20">
        <f t="shared" si="0"/>
        <v>1506697</v>
      </c>
      <c r="J4" s="20">
        <f t="shared" si="0"/>
        <v>1548641</v>
      </c>
      <c r="K4" s="20">
        <f t="shared" si="0"/>
        <v>1606137.8049999999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969401</v>
      </c>
      <c r="D5" s="28">
        <v>1072783</v>
      </c>
      <c r="E5" s="28">
        <v>1170860</v>
      </c>
      <c r="F5" s="27">
        <v>1295030</v>
      </c>
      <c r="G5" s="28">
        <v>1360987</v>
      </c>
      <c r="H5" s="29">
        <v>1360987</v>
      </c>
      <c r="I5" s="28">
        <v>1490961</v>
      </c>
      <c r="J5" s="28">
        <v>1532182</v>
      </c>
      <c r="K5" s="29">
        <v>1588807.0599999998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16500</v>
      </c>
      <c r="D6" s="33">
        <v>6862</v>
      </c>
      <c r="E6" s="33">
        <v>35616</v>
      </c>
      <c r="F6" s="32">
        <v>41299</v>
      </c>
      <c r="G6" s="33">
        <v>19292</v>
      </c>
      <c r="H6" s="34">
        <v>17308</v>
      </c>
      <c r="I6" s="33">
        <v>15736</v>
      </c>
      <c r="J6" s="33">
        <v>16459</v>
      </c>
      <c r="K6" s="34">
        <v>17330.744999999999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292509</v>
      </c>
      <c r="D8" s="20">
        <f t="shared" ref="D8:K8" si="1">SUM(D9:D15)</f>
        <v>210976</v>
      </c>
      <c r="E8" s="20">
        <f t="shared" si="1"/>
        <v>237437</v>
      </c>
      <c r="F8" s="21">
        <f t="shared" si="1"/>
        <v>275631</v>
      </c>
      <c r="G8" s="20">
        <f t="shared" si="1"/>
        <v>294631</v>
      </c>
      <c r="H8" s="22">
        <f t="shared" si="1"/>
        <v>296615</v>
      </c>
      <c r="I8" s="20">
        <f t="shared" si="1"/>
        <v>310674</v>
      </c>
      <c r="J8" s="20">
        <f t="shared" si="1"/>
        <v>324965</v>
      </c>
      <c r="K8" s="20">
        <f t="shared" si="1"/>
        <v>342188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290450</v>
      </c>
      <c r="D14" s="33">
        <v>205601</v>
      </c>
      <c r="E14" s="33">
        <v>231546</v>
      </c>
      <c r="F14" s="32">
        <v>273380</v>
      </c>
      <c r="G14" s="33">
        <v>292380</v>
      </c>
      <c r="H14" s="34">
        <v>292380</v>
      </c>
      <c r="I14" s="33">
        <v>308345</v>
      </c>
      <c r="J14" s="33">
        <v>322529</v>
      </c>
      <c r="K14" s="34">
        <v>339623</v>
      </c>
    </row>
    <row r="15" spans="1:27" s="14" customFormat="1" ht="12.75" customHeight="1" x14ac:dyDescent="0.25">
      <c r="A15" s="25"/>
      <c r="B15" s="26" t="s">
        <v>20</v>
      </c>
      <c r="C15" s="35">
        <v>2059</v>
      </c>
      <c r="D15" s="36">
        <v>5375</v>
      </c>
      <c r="E15" s="36">
        <v>5891</v>
      </c>
      <c r="F15" s="35">
        <v>2251</v>
      </c>
      <c r="G15" s="36">
        <v>2251</v>
      </c>
      <c r="H15" s="37">
        <v>4235</v>
      </c>
      <c r="I15" s="36">
        <v>2329</v>
      </c>
      <c r="J15" s="36">
        <v>2436</v>
      </c>
      <c r="K15" s="37">
        <v>2565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401</v>
      </c>
      <c r="F16" s="21">
        <f t="shared" si="2"/>
        <v>83</v>
      </c>
      <c r="G16" s="20">
        <f t="shared" si="2"/>
        <v>90</v>
      </c>
      <c r="H16" s="22">
        <f t="shared" si="2"/>
        <v>90</v>
      </c>
      <c r="I16" s="20">
        <f t="shared" si="2"/>
        <v>105</v>
      </c>
      <c r="J16" s="20">
        <f t="shared" si="2"/>
        <v>110</v>
      </c>
      <c r="K16" s="20">
        <f t="shared" si="2"/>
        <v>117.223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401</v>
      </c>
      <c r="F18" s="32">
        <v>83</v>
      </c>
      <c r="G18" s="33">
        <v>90</v>
      </c>
      <c r="H18" s="34">
        <v>90</v>
      </c>
      <c r="I18" s="33">
        <v>105</v>
      </c>
      <c r="J18" s="33">
        <v>110</v>
      </c>
      <c r="K18" s="34">
        <v>117.223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1278410</v>
      </c>
      <c r="D26" s="46">
        <f t="shared" ref="D26:K26" si="3">+D4+D8+D16+D24</f>
        <v>1290621</v>
      </c>
      <c r="E26" s="46">
        <f t="shared" si="3"/>
        <v>1444314</v>
      </c>
      <c r="F26" s="47">
        <f t="shared" si="3"/>
        <v>1612043</v>
      </c>
      <c r="G26" s="46">
        <f t="shared" si="3"/>
        <v>1675000</v>
      </c>
      <c r="H26" s="48">
        <f t="shared" si="3"/>
        <v>1675000</v>
      </c>
      <c r="I26" s="46">
        <f t="shared" si="3"/>
        <v>1817476</v>
      </c>
      <c r="J26" s="46">
        <f t="shared" si="3"/>
        <v>1873716</v>
      </c>
      <c r="K26" s="46">
        <f t="shared" si="3"/>
        <v>1948443.0279999999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163</v>
      </c>
      <c r="C4" s="33">
        <v>785196</v>
      </c>
      <c r="D4" s="33">
        <v>1113444</v>
      </c>
      <c r="E4" s="33">
        <v>1132172</v>
      </c>
      <c r="F4" s="27">
        <v>673887</v>
      </c>
      <c r="G4" s="28">
        <v>677060</v>
      </c>
      <c r="H4" s="29">
        <v>677060</v>
      </c>
      <c r="I4" s="33">
        <v>725809</v>
      </c>
      <c r="J4" s="33">
        <v>777452</v>
      </c>
      <c r="K4" s="33">
        <v>820320</v>
      </c>
      <c r="Z4" s="53">
        <f t="shared" ref="Z4:Z20" si="0">IF(LEN(B4)&lt;5,0,1)</f>
        <v>1</v>
      </c>
      <c r="AA4" s="24" t="s">
        <v>7</v>
      </c>
    </row>
    <row r="5" spans="1:27" s="14" customFormat="1" ht="12.75" hidden="1" customHeight="1" x14ac:dyDescent="0.25">
      <c r="A5" s="25"/>
      <c r="B5" s="56" t="s">
        <v>164</v>
      </c>
      <c r="C5" s="33">
        <v>0</v>
      </c>
      <c r="D5" s="33">
        <v>0</v>
      </c>
      <c r="E5" s="33">
        <v>0</v>
      </c>
      <c r="F5" s="32">
        <v>0</v>
      </c>
      <c r="G5" s="33">
        <v>0</v>
      </c>
      <c r="H5" s="34">
        <v>0</v>
      </c>
      <c r="I5" s="33">
        <v>0</v>
      </c>
      <c r="J5" s="33">
        <v>0</v>
      </c>
      <c r="K5" s="33">
        <v>0</v>
      </c>
      <c r="Z5" s="53">
        <f t="shared" si="0"/>
        <v>0</v>
      </c>
      <c r="AA5" s="30">
        <v>7</v>
      </c>
    </row>
    <row r="6" spans="1:27" s="14" customFormat="1" ht="12.75" hidden="1" customHeight="1" x14ac:dyDescent="0.25">
      <c r="A6" s="25"/>
      <c r="B6" s="56" t="s">
        <v>165</v>
      </c>
      <c r="C6" s="33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3">
        <v>0</v>
      </c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166</v>
      </c>
      <c r="C7" s="33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3">
        <v>0</v>
      </c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167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151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785196</v>
      </c>
      <c r="D19" s="46">
        <f t="shared" ref="D19:K19" si="1">SUM(D4:D18)</f>
        <v>1113444</v>
      </c>
      <c r="E19" s="46">
        <f t="shared" si="1"/>
        <v>1132172</v>
      </c>
      <c r="F19" s="47">
        <f t="shared" si="1"/>
        <v>673887</v>
      </c>
      <c r="G19" s="46">
        <f t="shared" si="1"/>
        <v>677060</v>
      </c>
      <c r="H19" s="48">
        <f t="shared" si="1"/>
        <v>677060</v>
      </c>
      <c r="I19" s="46">
        <f t="shared" si="1"/>
        <v>725809</v>
      </c>
      <c r="J19" s="46">
        <f t="shared" si="1"/>
        <v>777452</v>
      </c>
      <c r="K19" s="46">
        <f t="shared" si="1"/>
        <v>820320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515560</v>
      </c>
      <c r="D4" s="20">
        <f t="shared" ref="D4:K4" si="0">SUM(D5:D7)</f>
        <v>551703</v>
      </c>
      <c r="E4" s="20">
        <f t="shared" si="0"/>
        <v>603632</v>
      </c>
      <c r="F4" s="21">
        <f t="shared" si="0"/>
        <v>672193</v>
      </c>
      <c r="G4" s="20">
        <f t="shared" si="0"/>
        <v>675182</v>
      </c>
      <c r="H4" s="22">
        <f t="shared" si="0"/>
        <v>675012</v>
      </c>
      <c r="I4" s="20">
        <f t="shared" si="0"/>
        <v>724004</v>
      </c>
      <c r="J4" s="20">
        <f t="shared" si="0"/>
        <v>775647</v>
      </c>
      <c r="K4" s="20">
        <f t="shared" si="0"/>
        <v>818515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514327</v>
      </c>
      <c r="D5" s="28">
        <v>550579</v>
      </c>
      <c r="E5" s="28">
        <v>602263</v>
      </c>
      <c r="F5" s="27">
        <v>671443</v>
      </c>
      <c r="G5" s="28">
        <v>674504</v>
      </c>
      <c r="H5" s="29">
        <v>674504</v>
      </c>
      <c r="I5" s="28">
        <v>723264</v>
      </c>
      <c r="J5" s="28">
        <v>774907</v>
      </c>
      <c r="K5" s="29">
        <v>817775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1233</v>
      </c>
      <c r="D6" s="33">
        <v>1124</v>
      </c>
      <c r="E6" s="33">
        <v>1369</v>
      </c>
      <c r="F6" s="32">
        <v>750</v>
      </c>
      <c r="G6" s="33">
        <v>678</v>
      </c>
      <c r="H6" s="34">
        <v>508</v>
      </c>
      <c r="I6" s="33">
        <v>740</v>
      </c>
      <c r="J6" s="33">
        <v>740</v>
      </c>
      <c r="K6" s="34">
        <v>740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269636</v>
      </c>
      <c r="D8" s="20">
        <f t="shared" ref="D8:K8" si="1">SUM(D9:D15)</f>
        <v>561741</v>
      </c>
      <c r="E8" s="20">
        <f t="shared" si="1"/>
        <v>528531</v>
      </c>
      <c r="F8" s="21">
        <f t="shared" si="1"/>
        <v>1694</v>
      </c>
      <c r="G8" s="20">
        <f t="shared" si="1"/>
        <v>1806</v>
      </c>
      <c r="H8" s="22">
        <f t="shared" si="1"/>
        <v>1976</v>
      </c>
      <c r="I8" s="20">
        <f t="shared" si="1"/>
        <v>1745</v>
      </c>
      <c r="J8" s="20">
        <f t="shared" si="1"/>
        <v>1745</v>
      </c>
      <c r="K8" s="20">
        <f t="shared" si="1"/>
        <v>1745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269262</v>
      </c>
      <c r="D14" s="33">
        <v>561205</v>
      </c>
      <c r="E14" s="33">
        <v>528115</v>
      </c>
      <c r="F14" s="32">
        <v>1694</v>
      </c>
      <c r="G14" s="33">
        <v>1806</v>
      </c>
      <c r="H14" s="34">
        <v>1806</v>
      </c>
      <c r="I14" s="33">
        <v>1745</v>
      </c>
      <c r="J14" s="33">
        <v>1745</v>
      </c>
      <c r="K14" s="34">
        <v>1745</v>
      </c>
    </row>
    <row r="15" spans="1:27" s="14" customFormat="1" ht="12.75" customHeight="1" x14ac:dyDescent="0.25">
      <c r="A15" s="25"/>
      <c r="B15" s="26" t="s">
        <v>20</v>
      </c>
      <c r="C15" s="35">
        <v>374</v>
      </c>
      <c r="D15" s="36">
        <v>536</v>
      </c>
      <c r="E15" s="36">
        <v>416</v>
      </c>
      <c r="F15" s="35">
        <v>0</v>
      </c>
      <c r="G15" s="36">
        <v>0</v>
      </c>
      <c r="H15" s="37">
        <v>170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9</v>
      </c>
      <c r="F16" s="21">
        <f t="shared" si="2"/>
        <v>0</v>
      </c>
      <c r="G16" s="20">
        <f t="shared" si="2"/>
        <v>72</v>
      </c>
      <c r="H16" s="22">
        <f t="shared" si="2"/>
        <v>72</v>
      </c>
      <c r="I16" s="20">
        <f t="shared" si="2"/>
        <v>60</v>
      </c>
      <c r="J16" s="20">
        <f t="shared" si="2"/>
        <v>60</v>
      </c>
      <c r="K16" s="20">
        <f t="shared" si="2"/>
        <v>60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9</v>
      </c>
      <c r="F18" s="32">
        <v>0</v>
      </c>
      <c r="G18" s="33">
        <v>72</v>
      </c>
      <c r="H18" s="34">
        <v>72</v>
      </c>
      <c r="I18" s="33">
        <v>60</v>
      </c>
      <c r="J18" s="33">
        <v>60</v>
      </c>
      <c r="K18" s="34">
        <v>60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785196</v>
      </c>
      <c r="D26" s="46">
        <f t="shared" ref="D26:K26" si="3">+D4+D8+D16+D24</f>
        <v>1113444</v>
      </c>
      <c r="E26" s="46">
        <f t="shared" si="3"/>
        <v>1132172</v>
      </c>
      <c r="F26" s="47">
        <f t="shared" si="3"/>
        <v>673887</v>
      </c>
      <c r="G26" s="46">
        <f t="shared" si="3"/>
        <v>677060</v>
      </c>
      <c r="H26" s="48">
        <f t="shared" si="3"/>
        <v>677060</v>
      </c>
      <c r="I26" s="46">
        <f t="shared" si="3"/>
        <v>725809</v>
      </c>
      <c r="J26" s="46">
        <f t="shared" si="3"/>
        <v>777452</v>
      </c>
      <c r="K26" s="46">
        <f t="shared" si="3"/>
        <v>820320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168</v>
      </c>
      <c r="C4" s="33">
        <v>259604</v>
      </c>
      <c r="D4" s="33">
        <v>346369</v>
      </c>
      <c r="E4" s="33">
        <v>378595</v>
      </c>
      <c r="F4" s="27">
        <v>385200</v>
      </c>
      <c r="G4" s="28">
        <v>413200</v>
      </c>
      <c r="H4" s="29">
        <v>413200</v>
      </c>
      <c r="I4" s="33">
        <v>399502</v>
      </c>
      <c r="J4" s="33">
        <v>417811</v>
      </c>
      <c r="K4" s="33">
        <v>439955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169</v>
      </c>
      <c r="C5" s="33">
        <v>0</v>
      </c>
      <c r="D5" s="33">
        <v>0</v>
      </c>
      <c r="E5" s="33">
        <v>0</v>
      </c>
      <c r="F5" s="32">
        <v>0</v>
      </c>
      <c r="G5" s="33">
        <v>0</v>
      </c>
      <c r="H5" s="34">
        <v>0</v>
      </c>
      <c r="I5" s="33">
        <v>0</v>
      </c>
      <c r="J5" s="33">
        <v>0</v>
      </c>
      <c r="K5" s="33">
        <v>0</v>
      </c>
      <c r="Z5" s="53">
        <f t="shared" si="0"/>
        <v>1</v>
      </c>
      <c r="AA5" s="30">
        <v>8</v>
      </c>
    </row>
    <row r="6" spans="1:27" s="14" customFormat="1" ht="12.75" customHeight="1" x14ac:dyDescent="0.25">
      <c r="A6" s="25"/>
      <c r="B6" s="56" t="s">
        <v>170</v>
      </c>
      <c r="C6" s="33">
        <v>1292</v>
      </c>
      <c r="D6" s="33">
        <v>1035</v>
      </c>
      <c r="E6" s="33">
        <v>529</v>
      </c>
      <c r="F6" s="32">
        <v>2385</v>
      </c>
      <c r="G6" s="33">
        <v>2385</v>
      </c>
      <c r="H6" s="34">
        <v>2385</v>
      </c>
      <c r="I6" s="33">
        <v>2502</v>
      </c>
      <c r="J6" s="33">
        <v>2617.4740000000002</v>
      </c>
      <c r="K6" s="33">
        <v>2756.2001220000002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171</v>
      </c>
      <c r="C7" s="33">
        <v>329</v>
      </c>
      <c r="D7" s="33">
        <v>302</v>
      </c>
      <c r="E7" s="33">
        <v>357</v>
      </c>
      <c r="F7" s="32">
        <v>1398</v>
      </c>
      <c r="G7" s="33">
        <v>1398</v>
      </c>
      <c r="H7" s="34">
        <v>1398</v>
      </c>
      <c r="I7" s="33">
        <v>1467</v>
      </c>
      <c r="J7" s="33">
        <v>1534</v>
      </c>
      <c r="K7" s="33">
        <v>1615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156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261225</v>
      </c>
      <c r="D19" s="46">
        <f t="shared" ref="D19:K19" si="1">SUM(D4:D18)</f>
        <v>347706</v>
      </c>
      <c r="E19" s="46">
        <f t="shared" si="1"/>
        <v>379481</v>
      </c>
      <c r="F19" s="47">
        <f t="shared" si="1"/>
        <v>388983</v>
      </c>
      <c r="G19" s="46">
        <f t="shared" si="1"/>
        <v>416983</v>
      </c>
      <c r="H19" s="48">
        <f t="shared" si="1"/>
        <v>416983</v>
      </c>
      <c r="I19" s="46">
        <f t="shared" si="1"/>
        <v>403471</v>
      </c>
      <c r="J19" s="46">
        <f t="shared" si="1"/>
        <v>421962.47399999999</v>
      </c>
      <c r="K19" s="46">
        <f t="shared" si="1"/>
        <v>444326.20012200001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260185</v>
      </c>
      <c r="D4" s="20">
        <f t="shared" ref="D4:K4" si="0">SUM(D5:D7)</f>
        <v>347021</v>
      </c>
      <c r="E4" s="20">
        <f t="shared" si="0"/>
        <v>363862</v>
      </c>
      <c r="F4" s="21">
        <f t="shared" si="0"/>
        <v>371248</v>
      </c>
      <c r="G4" s="20">
        <f t="shared" si="0"/>
        <v>397939</v>
      </c>
      <c r="H4" s="22">
        <f t="shared" si="0"/>
        <v>397317</v>
      </c>
      <c r="I4" s="20">
        <f t="shared" si="0"/>
        <v>384976</v>
      </c>
      <c r="J4" s="20">
        <f t="shared" si="0"/>
        <v>402617.47399999999</v>
      </c>
      <c r="K4" s="20">
        <f t="shared" si="0"/>
        <v>423958.41912199999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183718</v>
      </c>
      <c r="D5" s="28">
        <v>249862</v>
      </c>
      <c r="E5" s="28">
        <v>342870</v>
      </c>
      <c r="F5" s="27">
        <v>351105</v>
      </c>
      <c r="G5" s="28">
        <v>379072</v>
      </c>
      <c r="H5" s="29">
        <v>379072</v>
      </c>
      <c r="I5" s="28">
        <v>364334</v>
      </c>
      <c r="J5" s="28">
        <v>381094</v>
      </c>
      <c r="K5" s="29">
        <v>401292</v>
      </c>
      <c r="AA5" s="30">
        <v>8</v>
      </c>
    </row>
    <row r="6" spans="1:27" s="14" customFormat="1" ht="12.75" customHeight="1" x14ac:dyDescent="0.25">
      <c r="A6" s="31"/>
      <c r="B6" s="26" t="s">
        <v>9</v>
      </c>
      <c r="C6" s="32">
        <v>76467</v>
      </c>
      <c r="D6" s="33">
        <v>97159</v>
      </c>
      <c r="E6" s="33">
        <v>20992</v>
      </c>
      <c r="F6" s="32">
        <v>20143</v>
      </c>
      <c r="G6" s="33">
        <v>18867</v>
      </c>
      <c r="H6" s="34">
        <v>18245</v>
      </c>
      <c r="I6" s="33">
        <v>20642</v>
      </c>
      <c r="J6" s="33">
        <v>21523.474000000002</v>
      </c>
      <c r="K6" s="34">
        <v>22666.419121999999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622</v>
      </c>
      <c r="D8" s="20">
        <f t="shared" ref="D8:K8" si="1">SUM(D9:D15)</f>
        <v>271</v>
      </c>
      <c r="E8" s="20">
        <f t="shared" si="1"/>
        <v>15093</v>
      </c>
      <c r="F8" s="21">
        <f t="shared" si="1"/>
        <v>15911</v>
      </c>
      <c r="G8" s="20">
        <f t="shared" si="1"/>
        <v>18823</v>
      </c>
      <c r="H8" s="22">
        <f t="shared" si="1"/>
        <v>19445</v>
      </c>
      <c r="I8" s="20">
        <f t="shared" si="1"/>
        <v>18332</v>
      </c>
      <c r="J8" s="20">
        <f t="shared" si="1"/>
        <v>19175</v>
      </c>
      <c r="K8" s="20">
        <f t="shared" si="1"/>
        <v>20191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25</v>
      </c>
      <c r="E14" s="33">
        <v>14715</v>
      </c>
      <c r="F14" s="32">
        <v>15911</v>
      </c>
      <c r="G14" s="33">
        <v>18823</v>
      </c>
      <c r="H14" s="34">
        <v>18823</v>
      </c>
      <c r="I14" s="33">
        <v>18332</v>
      </c>
      <c r="J14" s="33">
        <v>19175</v>
      </c>
      <c r="K14" s="34">
        <v>20191</v>
      </c>
    </row>
    <row r="15" spans="1:27" s="14" customFormat="1" ht="12.75" customHeight="1" x14ac:dyDescent="0.25">
      <c r="A15" s="25"/>
      <c r="B15" s="26" t="s">
        <v>20</v>
      </c>
      <c r="C15" s="35">
        <v>622</v>
      </c>
      <c r="D15" s="36">
        <v>246</v>
      </c>
      <c r="E15" s="36">
        <v>378</v>
      </c>
      <c r="F15" s="35">
        <v>0</v>
      </c>
      <c r="G15" s="36">
        <v>0</v>
      </c>
      <c r="H15" s="37">
        <v>622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418</v>
      </c>
      <c r="D16" s="20">
        <f t="shared" ref="D16:K16" si="2">SUM(D17:D23)</f>
        <v>414</v>
      </c>
      <c r="E16" s="20">
        <f t="shared" si="2"/>
        <v>526</v>
      </c>
      <c r="F16" s="21">
        <f t="shared" si="2"/>
        <v>1824</v>
      </c>
      <c r="G16" s="20">
        <f t="shared" si="2"/>
        <v>221</v>
      </c>
      <c r="H16" s="22">
        <f t="shared" si="2"/>
        <v>221</v>
      </c>
      <c r="I16" s="20">
        <f t="shared" si="2"/>
        <v>163</v>
      </c>
      <c r="J16" s="20">
        <f t="shared" si="2"/>
        <v>170</v>
      </c>
      <c r="K16" s="20">
        <f t="shared" si="2"/>
        <v>176.809</v>
      </c>
    </row>
    <row r="17" spans="1:11" s="14" customFormat="1" ht="12.75" customHeight="1" x14ac:dyDescent="0.25">
      <c r="A17" s="25"/>
      <c r="B17" s="26" t="s">
        <v>22</v>
      </c>
      <c r="C17" s="27">
        <v>176</v>
      </c>
      <c r="D17" s="28">
        <v>0</v>
      </c>
      <c r="E17" s="28">
        <v>15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242</v>
      </c>
      <c r="D18" s="33">
        <v>414</v>
      </c>
      <c r="E18" s="33">
        <v>511</v>
      </c>
      <c r="F18" s="32">
        <v>1824</v>
      </c>
      <c r="G18" s="33">
        <v>221</v>
      </c>
      <c r="H18" s="34">
        <v>221</v>
      </c>
      <c r="I18" s="33">
        <v>163</v>
      </c>
      <c r="J18" s="33">
        <v>170</v>
      </c>
      <c r="K18" s="34">
        <v>176.809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261225</v>
      </c>
      <c r="D26" s="46">
        <f t="shared" ref="D26:K26" si="3">+D4+D8+D16+D24</f>
        <v>347706</v>
      </c>
      <c r="E26" s="46">
        <f t="shared" si="3"/>
        <v>379481</v>
      </c>
      <c r="F26" s="47">
        <f t="shared" si="3"/>
        <v>388983</v>
      </c>
      <c r="G26" s="46">
        <f t="shared" si="3"/>
        <v>416983</v>
      </c>
      <c r="H26" s="48">
        <f t="shared" si="3"/>
        <v>416983</v>
      </c>
      <c r="I26" s="46">
        <f t="shared" si="3"/>
        <v>403471</v>
      </c>
      <c r="J26" s="46">
        <f t="shared" si="3"/>
        <v>421962.47399999999</v>
      </c>
      <c r="K26" s="46">
        <f t="shared" si="3"/>
        <v>444326.228122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172</v>
      </c>
      <c r="C4" s="33">
        <v>160821</v>
      </c>
      <c r="D4" s="33">
        <v>303182</v>
      </c>
      <c r="E4" s="33">
        <v>321754</v>
      </c>
      <c r="F4" s="27">
        <v>553753</v>
      </c>
      <c r="G4" s="28">
        <v>553753</v>
      </c>
      <c r="H4" s="29">
        <v>553753</v>
      </c>
      <c r="I4" s="33">
        <v>647996</v>
      </c>
      <c r="J4" s="33">
        <v>833295</v>
      </c>
      <c r="K4" s="33">
        <v>878152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173</v>
      </c>
      <c r="C5" s="33">
        <v>0</v>
      </c>
      <c r="D5" s="33">
        <v>0</v>
      </c>
      <c r="E5" s="33">
        <v>96</v>
      </c>
      <c r="F5" s="32">
        <v>27126</v>
      </c>
      <c r="G5" s="33">
        <v>27126</v>
      </c>
      <c r="H5" s="34">
        <v>27126</v>
      </c>
      <c r="I5" s="33">
        <v>28527</v>
      </c>
      <c r="J5" s="33">
        <v>29840</v>
      </c>
      <c r="K5" s="33">
        <v>31421.519999999997</v>
      </c>
      <c r="Z5" s="53">
        <f t="shared" si="0"/>
        <v>1</v>
      </c>
      <c r="AA5" s="30">
        <v>9</v>
      </c>
    </row>
    <row r="6" spans="1:27" s="14" customFormat="1" ht="12.75" customHeight="1" x14ac:dyDescent="0.25">
      <c r="A6" s="25"/>
      <c r="B6" s="56" t="s">
        <v>174</v>
      </c>
      <c r="C6" s="33">
        <v>235</v>
      </c>
      <c r="D6" s="33">
        <v>37646</v>
      </c>
      <c r="E6" s="33">
        <v>16809</v>
      </c>
      <c r="F6" s="32">
        <v>41547</v>
      </c>
      <c r="G6" s="33">
        <v>41547</v>
      </c>
      <c r="H6" s="34">
        <v>41547</v>
      </c>
      <c r="I6" s="33">
        <v>43583</v>
      </c>
      <c r="J6" s="33">
        <v>45588</v>
      </c>
      <c r="K6" s="33">
        <v>48004.163999999997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171</v>
      </c>
      <c r="C7" s="33">
        <v>0</v>
      </c>
      <c r="D7" s="33">
        <v>0</v>
      </c>
      <c r="E7" s="33">
        <v>0</v>
      </c>
      <c r="F7" s="32">
        <v>13205</v>
      </c>
      <c r="G7" s="33">
        <v>13205</v>
      </c>
      <c r="H7" s="34">
        <v>13205</v>
      </c>
      <c r="I7" s="33">
        <v>13852</v>
      </c>
      <c r="J7" s="33">
        <v>14489</v>
      </c>
      <c r="K7" s="33">
        <v>15257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167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161056</v>
      </c>
      <c r="D19" s="46">
        <f t="shared" ref="D19:K19" si="1">SUM(D4:D18)</f>
        <v>340828</v>
      </c>
      <c r="E19" s="46">
        <f t="shared" si="1"/>
        <v>338659</v>
      </c>
      <c r="F19" s="47">
        <f t="shared" si="1"/>
        <v>635631</v>
      </c>
      <c r="G19" s="46">
        <f t="shared" si="1"/>
        <v>635631</v>
      </c>
      <c r="H19" s="48">
        <f t="shared" si="1"/>
        <v>635631</v>
      </c>
      <c r="I19" s="46">
        <f t="shared" si="1"/>
        <v>733958</v>
      </c>
      <c r="J19" s="46">
        <f t="shared" si="1"/>
        <v>923212</v>
      </c>
      <c r="K19" s="46">
        <f t="shared" si="1"/>
        <v>972834.68400000001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160924</v>
      </c>
      <c r="D4" s="20">
        <f t="shared" ref="D4:K4" si="0">SUM(D5:D7)</f>
        <v>247537</v>
      </c>
      <c r="E4" s="20">
        <f t="shared" si="0"/>
        <v>212196</v>
      </c>
      <c r="F4" s="21">
        <f t="shared" si="0"/>
        <v>472733</v>
      </c>
      <c r="G4" s="20">
        <f t="shared" si="0"/>
        <v>472733</v>
      </c>
      <c r="H4" s="22">
        <f t="shared" si="0"/>
        <v>472695</v>
      </c>
      <c r="I4" s="20">
        <f t="shared" si="0"/>
        <v>553056</v>
      </c>
      <c r="J4" s="20">
        <f t="shared" si="0"/>
        <v>733988</v>
      </c>
      <c r="K4" s="20">
        <f t="shared" si="0"/>
        <v>773582.71800000011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73975</v>
      </c>
      <c r="D5" s="28">
        <v>114926</v>
      </c>
      <c r="E5" s="28">
        <v>100722</v>
      </c>
      <c r="F5" s="27">
        <v>203609</v>
      </c>
      <c r="G5" s="28">
        <v>203609</v>
      </c>
      <c r="H5" s="29">
        <v>203609</v>
      </c>
      <c r="I5" s="28">
        <v>237437</v>
      </c>
      <c r="J5" s="28">
        <v>379046</v>
      </c>
      <c r="K5" s="29">
        <v>399291.47600000002</v>
      </c>
      <c r="AA5" s="30">
        <v>9</v>
      </c>
    </row>
    <row r="6" spans="1:27" s="14" customFormat="1" ht="12.75" customHeight="1" x14ac:dyDescent="0.25">
      <c r="A6" s="31"/>
      <c r="B6" s="26" t="s">
        <v>9</v>
      </c>
      <c r="C6" s="32">
        <v>86949</v>
      </c>
      <c r="D6" s="33">
        <v>132611</v>
      </c>
      <c r="E6" s="33">
        <v>111474</v>
      </c>
      <c r="F6" s="32">
        <v>269124</v>
      </c>
      <c r="G6" s="33">
        <v>269124</v>
      </c>
      <c r="H6" s="34">
        <v>269086</v>
      </c>
      <c r="I6" s="33">
        <v>315619</v>
      </c>
      <c r="J6" s="33">
        <v>354942</v>
      </c>
      <c r="K6" s="34">
        <v>374291.24200000003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95</v>
      </c>
      <c r="D8" s="20">
        <f t="shared" ref="D8:K8" si="1">SUM(D9:D15)</f>
        <v>93203</v>
      </c>
      <c r="E8" s="20">
        <f t="shared" si="1"/>
        <v>125869</v>
      </c>
      <c r="F8" s="21">
        <f t="shared" si="1"/>
        <v>162898</v>
      </c>
      <c r="G8" s="20">
        <f t="shared" si="1"/>
        <v>162898</v>
      </c>
      <c r="H8" s="22">
        <f t="shared" si="1"/>
        <v>162898</v>
      </c>
      <c r="I8" s="20">
        <f t="shared" si="1"/>
        <v>180782</v>
      </c>
      <c r="J8" s="20">
        <f t="shared" si="1"/>
        <v>189098</v>
      </c>
      <c r="K8" s="20">
        <f t="shared" si="1"/>
        <v>199120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93171</v>
      </c>
      <c r="E14" s="33">
        <v>125864</v>
      </c>
      <c r="F14" s="32">
        <v>162898</v>
      </c>
      <c r="G14" s="33">
        <v>162898</v>
      </c>
      <c r="H14" s="34">
        <v>162898</v>
      </c>
      <c r="I14" s="33">
        <v>180782</v>
      </c>
      <c r="J14" s="33">
        <v>189098</v>
      </c>
      <c r="K14" s="34">
        <v>199120</v>
      </c>
    </row>
    <row r="15" spans="1:27" s="14" customFormat="1" ht="12.75" customHeight="1" x14ac:dyDescent="0.25">
      <c r="A15" s="25"/>
      <c r="B15" s="26" t="s">
        <v>20</v>
      </c>
      <c r="C15" s="35">
        <v>95</v>
      </c>
      <c r="D15" s="36">
        <v>32</v>
      </c>
      <c r="E15" s="36">
        <v>5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37</v>
      </c>
      <c r="D16" s="20">
        <f t="shared" ref="D16:K16" si="2">SUM(D17:D23)</f>
        <v>88</v>
      </c>
      <c r="E16" s="20">
        <f t="shared" si="2"/>
        <v>594</v>
      </c>
      <c r="F16" s="21">
        <f t="shared" si="2"/>
        <v>0</v>
      </c>
      <c r="G16" s="20">
        <f t="shared" si="2"/>
        <v>0</v>
      </c>
      <c r="H16" s="22">
        <f t="shared" si="2"/>
        <v>38</v>
      </c>
      <c r="I16" s="20">
        <f t="shared" si="2"/>
        <v>120</v>
      </c>
      <c r="J16" s="20">
        <f t="shared" si="2"/>
        <v>126</v>
      </c>
      <c r="K16" s="20">
        <f t="shared" si="2"/>
        <v>132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37</v>
      </c>
      <c r="D18" s="33">
        <v>88</v>
      </c>
      <c r="E18" s="33">
        <v>555</v>
      </c>
      <c r="F18" s="32">
        <v>0</v>
      </c>
      <c r="G18" s="33">
        <v>0</v>
      </c>
      <c r="H18" s="34">
        <v>38</v>
      </c>
      <c r="I18" s="33">
        <v>120</v>
      </c>
      <c r="J18" s="33">
        <v>126</v>
      </c>
      <c r="K18" s="34">
        <v>132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39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161056</v>
      </c>
      <c r="D26" s="46">
        <f t="shared" ref="D26:K26" si="3">+D4+D8+D16+D24</f>
        <v>340828</v>
      </c>
      <c r="E26" s="46">
        <f t="shared" si="3"/>
        <v>338659</v>
      </c>
      <c r="F26" s="47">
        <f t="shared" si="3"/>
        <v>635631</v>
      </c>
      <c r="G26" s="46">
        <f t="shared" si="3"/>
        <v>635631</v>
      </c>
      <c r="H26" s="48">
        <f t="shared" si="3"/>
        <v>635631</v>
      </c>
      <c r="I26" s="46">
        <f t="shared" si="3"/>
        <v>733958</v>
      </c>
      <c r="J26" s="46">
        <f t="shared" si="3"/>
        <v>923212</v>
      </c>
      <c r="K26" s="46">
        <f t="shared" si="3"/>
        <v>972834.71800000011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145</v>
      </c>
      <c r="C4" s="33">
        <v>18950</v>
      </c>
      <c r="D4" s="33">
        <v>21549</v>
      </c>
      <c r="E4" s="33">
        <v>57503</v>
      </c>
      <c r="F4" s="27">
        <v>34500</v>
      </c>
      <c r="G4" s="28">
        <v>19500</v>
      </c>
      <c r="H4" s="29">
        <v>43711</v>
      </c>
      <c r="I4" s="33">
        <v>22000</v>
      </c>
      <c r="J4" s="33">
        <v>25000</v>
      </c>
      <c r="K4" s="33">
        <v>55000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175</v>
      </c>
      <c r="C5" s="33">
        <v>703622</v>
      </c>
      <c r="D5" s="33">
        <v>1253642</v>
      </c>
      <c r="E5" s="33">
        <v>1246494</v>
      </c>
      <c r="F5" s="32">
        <v>1097403</v>
      </c>
      <c r="G5" s="33">
        <v>1619692</v>
      </c>
      <c r="H5" s="34">
        <v>1595481</v>
      </c>
      <c r="I5" s="33">
        <v>1450282</v>
      </c>
      <c r="J5" s="33">
        <v>1526929</v>
      </c>
      <c r="K5" s="33">
        <v>961916</v>
      </c>
      <c r="Z5" s="53">
        <f t="shared" si="0"/>
        <v>1</v>
      </c>
      <c r="AA5" s="30">
        <v>10</v>
      </c>
    </row>
    <row r="6" spans="1:27" s="14" customFormat="1" ht="12.75" customHeight="1" x14ac:dyDescent="0.25">
      <c r="A6" s="25"/>
      <c r="B6" s="56" t="s">
        <v>176</v>
      </c>
      <c r="C6" s="33">
        <v>18</v>
      </c>
      <c r="D6" s="33">
        <v>6588</v>
      </c>
      <c r="E6" s="33">
        <v>28265</v>
      </c>
      <c r="F6" s="32">
        <v>92114</v>
      </c>
      <c r="G6" s="33">
        <v>44891</v>
      </c>
      <c r="H6" s="34">
        <v>44891</v>
      </c>
      <c r="I6" s="33">
        <v>185490</v>
      </c>
      <c r="J6" s="33">
        <v>262000</v>
      </c>
      <c r="K6" s="33">
        <v>52000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177</v>
      </c>
      <c r="C7" s="33">
        <v>3465</v>
      </c>
      <c r="D7" s="33">
        <v>247830</v>
      </c>
      <c r="E7" s="33">
        <v>337196</v>
      </c>
      <c r="F7" s="32">
        <v>35177</v>
      </c>
      <c r="G7" s="33">
        <v>29802</v>
      </c>
      <c r="H7" s="34">
        <v>29802</v>
      </c>
      <c r="I7" s="33">
        <v>28863</v>
      </c>
      <c r="J7" s="33">
        <v>153513</v>
      </c>
      <c r="K7" s="33">
        <v>106500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726055</v>
      </c>
      <c r="D19" s="46">
        <f t="shared" ref="D19:K19" si="1">SUM(D4:D18)</f>
        <v>1529609</v>
      </c>
      <c r="E19" s="46">
        <f t="shared" si="1"/>
        <v>1669458</v>
      </c>
      <c r="F19" s="47">
        <f t="shared" si="1"/>
        <v>1259194</v>
      </c>
      <c r="G19" s="46">
        <f t="shared" si="1"/>
        <v>1713885</v>
      </c>
      <c r="H19" s="48">
        <f t="shared" si="1"/>
        <v>1713885</v>
      </c>
      <c r="I19" s="46">
        <f t="shared" si="1"/>
        <v>1686635</v>
      </c>
      <c r="J19" s="46">
        <f t="shared" si="1"/>
        <v>1967442</v>
      </c>
      <c r="K19" s="46">
        <f t="shared" si="1"/>
        <v>1175416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200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77721</v>
      </c>
      <c r="D4" s="20">
        <f t="shared" ref="D4:K4" si="0">SUM(D5:D7)</f>
        <v>271048</v>
      </c>
      <c r="E4" s="20">
        <f t="shared" si="0"/>
        <v>329981</v>
      </c>
      <c r="F4" s="21">
        <f t="shared" si="0"/>
        <v>301000</v>
      </c>
      <c r="G4" s="20">
        <f t="shared" si="0"/>
        <v>301000</v>
      </c>
      <c r="H4" s="22">
        <f t="shared" si="0"/>
        <v>301000</v>
      </c>
      <c r="I4" s="20">
        <f t="shared" si="0"/>
        <v>252296</v>
      </c>
      <c r="J4" s="20">
        <f t="shared" si="0"/>
        <v>228445</v>
      </c>
      <c r="K4" s="20">
        <f t="shared" si="0"/>
        <v>365072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AA5" s="30">
        <v>10</v>
      </c>
    </row>
    <row r="6" spans="1:27" s="14" customFormat="1" ht="12.75" customHeight="1" x14ac:dyDescent="0.25">
      <c r="A6" s="31"/>
      <c r="B6" s="26" t="s">
        <v>9</v>
      </c>
      <c r="C6" s="32">
        <v>77721</v>
      </c>
      <c r="D6" s="33">
        <v>271048</v>
      </c>
      <c r="E6" s="33">
        <v>329981</v>
      </c>
      <c r="F6" s="32">
        <v>301000</v>
      </c>
      <c r="G6" s="33">
        <v>301000</v>
      </c>
      <c r="H6" s="34">
        <v>301000</v>
      </c>
      <c r="I6" s="33">
        <v>252296</v>
      </c>
      <c r="J6" s="33">
        <v>228445</v>
      </c>
      <c r="K6" s="34">
        <v>365072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0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648334</v>
      </c>
      <c r="D16" s="20">
        <f t="shared" ref="D16:K16" si="2">SUM(D17:D23)</f>
        <v>1258561</v>
      </c>
      <c r="E16" s="20">
        <f t="shared" si="2"/>
        <v>1339477</v>
      </c>
      <c r="F16" s="21">
        <f t="shared" si="2"/>
        <v>958194</v>
      </c>
      <c r="G16" s="20">
        <f t="shared" si="2"/>
        <v>1412885</v>
      </c>
      <c r="H16" s="22">
        <f t="shared" si="2"/>
        <v>1412885</v>
      </c>
      <c r="I16" s="20">
        <f t="shared" si="2"/>
        <v>1434339</v>
      </c>
      <c r="J16" s="20">
        <f t="shared" si="2"/>
        <v>1738997</v>
      </c>
      <c r="K16" s="20">
        <f t="shared" si="2"/>
        <v>810344</v>
      </c>
    </row>
    <row r="17" spans="1:11" s="14" customFormat="1" ht="12.75" customHeight="1" x14ac:dyDescent="0.25">
      <c r="A17" s="25"/>
      <c r="B17" s="26" t="s">
        <v>22</v>
      </c>
      <c r="C17" s="27">
        <v>625888</v>
      </c>
      <c r="D17" s="28">
        <v>1258561</v>
      </c>
      <c r="E17" s="28">
        <v>1334121</v>
      </c>
      <c r="F17" s="27">
        <v>930694</v>
      </c>
      <c r="G17" s="28">
        <v>1400385</v>
      </c>
      <c r="H17" s="29">
        <v>1400385</v>
      </c>
      <c r="I17" s="28">
        <v>1412339</v>
      </c>
      <c r="J17" s="28">
        <v>1713997</v>
      </c>
      <c r="K17" s="29">
        <v>755344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22446</v>
      </c>
      <c r="D22" s="33">
        <v>0</v>
      </c>
      <c r="E22" s="33">
        <v>5356</v>
      </c>
      <c r="F22" s="32">
        <v>27500</v>
      </c>
      <c r="G22" s="33">
        <v>12500</v>
      </c>
      <c r="H22" s="34">
        <v>12500</v>
      </c>
      <c r="I22" s="33">
        <v>22000</v>
      </c>
      <c r="J22" s="33">
        <v>25000</v>
      </c>
      <c r="K22" s="34">
        <v>55000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726055</v>
      </c>
      <c r="D26" s="46">
        <f t="shared" ref="D26:K26" si="3">+D4+D8+D16+D24</f>
        <v>1529609</v>
      </c>
      <c r="E26" s="46">
        <f t="shared" si="3"/>
        <v>1669458</v>
      </c>
      <c r="F26" s="47">
        <f t="shared" si="3"/>
        <v>1259194</v>
      </c>
      <c r="G26" s="46">
        <f t="shared" si="3"/>
        <v>1713885</v>
      </c>
      <c r="H26" s="48">
        <f t="shared" si="3"/>
        <v>1713885</v>
      </c>
      <c r="I26" s="46">
        <f t="shared" si="3"/>
        <v>1686635</v>
      </c>
      <c r="J26" s="46">
        <f t="shared" si="3"/>
        <v>1967442</v>
      </c>
      <c r="K26" s="46">
        <f t="shared" si="3"/>
        <v>1175416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183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5" t="s">
        <v>145</v>
      </c>
      <c r="C4" s="33">
        <v>1791245</v>
      </c>
      <c r="D4" s="33">
        <v>2138931</v>
      </c>
      <c r="E4" s="33">
        <v>2474554</v>
      </c>
      <c r="F4" s="27">
        <v>2422979</v>
      </c>
      <c r="G4" s="28">
        <v>2422979</v>
      </c>
      <c r="H4" s="29">
        <v>2422979</v>
      </c>
      <c r="I4" s="33">
        <v>2516919</v>
      </c>
      <c r="J4" s="33">
        <v>2608055</v>
      </c>
      <c r="K4" s="33">
        <v>2743066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136</v>
      </c>
      <c r="C5" s="33">
        <v>16246553</v>
      </c>
      <c r="D5" s="33">
        <v>18038016</v>
      </c>
      <c r="E5" s="33">
        <v>19472806</v>
      </c>
      <c r="F5" s="32">
        <v>20379583</v>
      </c>
      <c r="G5" s="33">
        <v>20982178</v>
      </c>
      <c r="H5" s="34">
        <v>21438141</v>
      </c>
      <c r="I5" s="33">
        <v>22912346</v>
      </c>
      <c r="J5" s="33">
        <v>25574344.136</v>
      </c>
      <c r="K5" s="33">
        <v>27026144.561208002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137</v>
      </c>
      <c r="C6" s="33">
        <v>353036</v>
      </c>
      <c r="D6" s="33">
        <v>409004</v>
      </c>
      <c r="E6" s="33">
        <v>421446</v>
      </c>
      <c r="F6" s="32">
        <v>490304</v>
      </c>
      <c r="G6" s="33">
        <v>460304</v>
      </c>
      <c r="H6" s="34">
        <v>460304</v>
      </c>
      <c r="I6" s="33">
        <v>514329</v>
      </c>
      <c r="J6" s="33">
        <v>537988</v>
      </c>
      <c r="K6" s="33">
        <v>566502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138</v>
      </c>
      <c r="C7" s="33">
        <v>1278410</v>
      </c>
      <c r="D7" s="33">
        <v>1290621</v>
      </c>
      <c r="E7" s="33">
        <v>1444314</v>
      </c>
      <c r="F7" s="32">
        <v>1612043</v>
      </c>
      <c r="G7" s="33">
        <v>1675000</v>
      </c>
      <c r="H7" s="34">
        <v>1675000</v>
      </c>
      <c r="I7" s="33">
        <v>1817476</v>
      </c>
      <c r="J7" s="33">
        <v>1873716</v>
      </c>
      <c r="K7" s="33">
        <v>1948443.0279999999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139</v>
      </c>
      <c r="C8" s="33">
        <v>785196</v>
      </c>
      <c r="D8" s="33">
        <v>1113444</v>
      </c>
      <c r="E8" s="33">
        <v>1132172</v>
      </c>
      <c r="F8" s="32">
        <v>673887</v>
      </c>
      <c r="G8" s="33">
        <v>677060</v>
      </c>
      <c r="H8" s="34">
        <v>677060</v>
      </c>
      <c r="I8" s="33">
        <v>725809</v>
      </c>
      <c r="J8" s="33">
        <v>777452</v>
      </c>
      <c r="K8" s="33">
        <v>820320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140</v>
      </c>
      <c r="C9" s="33">
        <v>261225</v>
      </c>
      <c r="D9" s="33">
        <v>347706</v>
      </c>
      <c r="E9" s="33">
        <v>379481</v>
      </c>
      <c r="F9" s="32">
        <v>388983</v>
      </c>
      <c r="G9" s="33">
        <v>416983</v>
      </c>
      <c r="H9" s="34">
        <v>416983</v>
      </c>
      <c r="I9" s="33">
        <v>403471</v>
      </c>
      <c r="J9" s="33">
        <v>421962.47399999999</v>
      </c>
      <c r="K9" s="33">
        <v>444326.228122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141</v>
      </c>
      <c r="C10" s="33">
        <v>161056</v>
      </c>
      <c r="D10" s="33">
        <v>340828</v>
      </c>
      <c r="E10" s="33">
        <v>338659</v>
      </c>
      <c r="F10" s="32">
        <v>635631</v>
      </c>
      <c r="G10" s="33">
        <v>635631</v>
      </c>
      <c r="H10" s="34">
        <v>635631</v>
      </c>
      <c r="I10" s="33">
        <v>733958</v>
      </c>
      <c r="J10" s="33">
        <v>923212</v>
      </c>
      <c r="K10" s="33">
        <v>972834.71800000011</v>
      </c>
      <c r="Z10" s="53">
        <f t="shared" si="0"/>
        <v>1</v>
      </c>
    </row>
    <row r="11" spans="1:27" s="14" customFormat="1" ht="12.75" customHeight="1" x14ac:dyDescent="0.25">
      <c r="A11" s="25"/>
      <c r="B11" s="56" t="s">
        <v>142</v>
      </c>
      <c r="C11" s="33">
        <v>726055</v>
      </c>
      <c r="D11" s="33">
        <v>1529609</v>
      </c>
      <c r="E11" s="33">
        <v>1669458</v>
      </c>
      <c r="F11" s="32">
        <v>1259194</v>
      </c>
      <c r="G11" s="33">
        <v>1713885</v>
      </c>
      <c r="H11" s="34">
        <v>1713885</v>
      </c>
      <c r="I11" s="33">
        <v>1686635</v>
      </c>
      <c r="J11" s="33">
        <v>1967442</v>
      </c>
      <c r="K11" s="33">
        <v>1175416</v>
      </c>
      <c r="Z11" s="53">
        <f t="shared" si="0"/>
        <v>1</v>
      </c>
    </row>
    <row r="12" spans="1:27" s="14" customFormat="1" ht="12.75" customHeight="1" x14ac:dyDescent="0.25">
      <c r="A12" s="25"/>
      <c r="B12" s="56" t="s">
        <v>143</v>
      </c>
      <c r="C12" s="33">
        <v>647935</v>
      </c>
      <c r="D12" s="33">
        <v>911870</v>
      </c>
      <c r="E12" s="33">
        <v>984145</v>
      </c>
      <c r="F12" s="32">
        <v>1413236.7935736899</v>
      </c>
      <c r="G12" s="33">
        <v>1711236.7935736899</v>
      </c>
      <c r="H12" s="34">
        <v>1711237</v>
      </c>
      <c r="I12" s="33">
        <v>1534285.750655263</v>
      </c>
      <c r="J12" s="33">
        <v>1676467.7199999997</v>
      </c>
      <c r="K12" s="33">
        <v>1746963.8581600001</v>
      </c>
      <c r="Z12" s="53">
        <f t="shared" si="0"/>
        <v>1</v>
      </c>
    </row>
    <row r="13" spans="1:27" s="14" customFormat="1" ht="12.75" hidden="1" customHeight="1" x14ac:dyDescent="0.25">
      <c r="A13" s="25"/>
      <c r="B13" s="56" t="s">
        <v>144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131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132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133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134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135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22250711</v>
      </c>
      <c r="D19" s="46">
        <f t="shared" ref="D19:K19" si="1">SUM(D4:D18)</f>
        <v>26120029</v>
      </c>
      <c r="E19" s="46">
        <f t="shared" si="1"/>
        <v>28317035</v>
      </c>
      <c r="F19" s="47">
        <f t="shared" si="1"/>
        <v>29275840.793573689</v>
      </c>
      <c r="G19" s="46">
        <f t="shared" si="1"/>
        <v>30695256.793573689</v>
      </c>
      <c r="H19" s="48">
        <f t="shared" si="1"/>
        <v>31151220</v>
      </c>
      <c r="I19" s="46">
        <f t="shared" si="1"/>
        <v>32845228.750655264</v>
      </c>
      <c r="J19" s="46">
        <f t="shared" si="1"/>
        <v>36360639.329999998</v>
      </c>
      <c r="K19" s="46">
        <f t="shared" si="1"/>
        <v>37444016.393490002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201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178</v>
      </c>
      <c r="C4" s="33">
        <v>14424</v>
      </c>
      <c r="D4" s="33">
        <v>18886</v>
      </c>
      <c r="E4" s="33">
        <v>20144</v>
      </c>
      <c r="F4" s="27">
        <v>21212</v>
      </c>
      <c r="G4" s="28">
        <v>21212</v>
      </c>
      <c r="H4" s="29">
        <v>21212</v>
      </c>
      <c r="I4" s="33">
        <v>22251</v>
      </c>
      <c r="J4" s="33">
        <v>23275</v>
      </c>
      <c r="K4" s="33">
        <v>24509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179</v>
      </c>
      <c r="C5" s="33">
        <v>340625</v>
      </c>
      <c r="D5" s="33">
        <v>499448</v>
      </c>
      <c r="E5" s="33">
        <v>446101</v>
      </c>
      <c r="F5" s="32">
        <v>766360</v>
      </c>
      <c r="G5" s="33">
        <v>1060703</v>
      </c>
      <c r="H5" s="34">
        <v>1060703</v>
      </c>
      <c r="I5" s="33">
        <v>815086</v>
      </c>
      <c r="J5" s="33">
        <v>964419.69</v>
      </c>
      <c r="K5" s="33">
        <v>996694</v>
      </c>
      <c r="Z5" s="53">
        <f t="shared" si="0"/>
        <v>1</v>
      </c>
      <c r="AA5" s="30">
        <v>11</v>
      </c>
    </row>
    <row r="6" spans="1:27" s="14" customFormat="1" ht="12.75" customHeight="1" x14ac:dyDescent="0.25">
      <c r="A6" s="25"/>
      <c r="B6" s="56" t="s">
        <v>180</v>
      </c>
      <c r="C6" s="33">
        <v>163808</v>
      </c>
      <c r="D6" s="33">
        <v>229621</v>
      </c>
      <c r="E6" s="33">
        <v>312271</v>
      </c>
      <c r="F6" s="32">
        <v>369349</v>
      </c>
      <c r="G6" s="33">
        <v>369349</v>
      </c>
      <c r="H6" s="34">
        <v>369349</v>
      </c>
      <c r="I6" s="33">
        <v>417551</v>
      </c>
      <c r="J6" s="33">
        <v>436758</v>
      </c>
      <c r="K6" s="33">
        <v>460388.9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181</v>
      </c>
      <c r="C7" s="33">
        <v>129078</v>
      </c>
      <c r="D7" s="33">
        <v>163915</v>
      </c>
      <c r="E7" s="33">
        <v>205629</v>
      </c>
      <c r="F7" s="32">
        <v>230641.78593538</v>
      </c>
      <c r="G7" s="33">
        <v>231298.78593538</v>
      </c>
      <c r="H7" s="34">
        <v>231299</v>
      </c>
      <c r="I7" s="33">
        <v>240931.71496437301</v>
      </c>
      <c r="J7" s="33">
        <v>252015</v>
      </c>
      <c r="K7" s="33">
        <v>265372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156</v>
      </c>
      <c r="C8" s="33">
        <v>0</v>
      </c>
      <c r="D8" s="33">
        <v>0</v>
      </c>
      <c r="E8" s="33">
        <v>0</v>
      </c>
      <c r="F8" s="32">
        <v>25674</v>
      </c>
      <c r="G8" s="33">
        <v>28674</v>
      </c>
      <c r="H8" s="34">
        <v>28674</v>
      </c>
      <c r="I8" s="33">
        <v>38466</v>
      </c>
      <c r="J8" s="33">
        <v>0</v>
      </c>
      <c r="K8" s="33">
        <v>0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647935</v>
      </c>
      <c r="D19" s="46">
        <f t="shared" ref="D19:K19" si="1">SUM(D4:D18)</f>
        <v>911870</v>
      </c>
      <c r="E19" s="46">
        <f t="shared" si="1"/>
        <v>984145</v>
      </c>
      <c r="F19" s="47">
        <f t="shared" si="1"/>
        <v>1413236.78593538</v>
      </c>
      <c r="G19" s="46">
        <f t="shared" si="1"/>
        <v>1711236.78593538</v>
      </c>
      <c r="H19" s="48">
        <f t="shared" si="1"/>
        <v>1711237</v>
      </c>
      <c r="I19" s="46">
        <f t="shared" si="1"/>
        <v>1534285.714964373</v>
      </c>
      <c r="J19" s="46">
        <f t="shared" si="1"/>
        <v>1676467.69</v>
      </c>
      <c r="K19" s="46">
        <f t="shared" si="1"/>
        <v>1746963.9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202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449855</v>
      </c>
      <c r="D4" s="20">
        <f t="shared" ref="D4:K4" si="0">SUM(D5:D7)</f>
        <v>600723</v>
      </c>
      <c r="E4" s="20">
        <f t="shared" si="0"/>
        <v>695410</v>
      </c>
      <c r="F4" s="21">
        <f t="shared" si="0"/>
        <v>915384.79357368988</v>
      </c>
      <c r="G4" s="20">
        <f t="shared" si="0"/>
        <v>1168085.7935736899</v>
      </c>
      <c r="H4" s="22">
        <f t="shared" si="0"/>
        <v>1167996</v>
      </c>
      <c r="I4" s="20">
        <f t="shared" si="0"/>
        <v>783658.75065526296</v>
      </c>
      <c r="J4" s="20">
        <f t="shared" si="0"/>
        <v>925827.51599999995</v>
      </c>
      <c r="K4" s="20">
        <f t="shared" si="0"/>
        <v>966247.93234800012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96411</v>
      </c>
      <c r="D5" s="28">
        <v>102149</v>
      </c>
      <c r="E5" s="28">
        <v>149983</v>
      </c>
      <c r="F5" s="27">
        <v>161767</v>
      </c>
      <c r="G5" s="28">
        <v>372545</v>
      </c>
      <c r="H5" s="29">
        <v>372443</v>
      </c>
      <c r="I5" s="28">
        <v>363372</v>
      </c>
      <c r="J5" s="28">
        <v>377030</v>
      </c>
      <c r="K5" s="29">
        <v>397013.22200000001</v>
      </c>
      <c r="AA5" s="30">
        <v>11</v>
      </c>
    </row>
    <row r="6" spans="1:27" s="14" customFormat="1" ht="12.75" customHeight="1" x14ac:dyDescent="0.25">
      <c r="A6" s="31"/>
      <c r="B6" s="26" t="s">
        <v>9</v>
      </c>
      <c r="C6" s="32">
        <v>353444</v>
      </c>
      <c r="D6" s="33">
        <v>498574</v>
      </c>
      <c r="E6" s="33">
        <v>545427</v>
      </c>
      <c r="F6" s="32">
        <v>753617.79357368988</v>
      </c>
      <c r="G6" s="33">
        <v>795540.79357368988</v>
      </c>
      <c r="H6" s="34">
        <v>795553</v>
      </c>
      <c r="I6" s="33">
        <v>420286.75065526291</v>
      </c>
      <c r="J6" s="33">
        <v>548797.51599999995</v>
      </c>
      <c r="K6" s="34">
        <v>569234.71034800005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196571</v>
      </c>
      <c r="D8" s="20">
        <f t="shared" ref="D8:K8" si="1">SUM(D9:D15)</f>
        <v>310684</v>
      </c>
      <c r="E8" s="20">
        <f t="shared" si="1"/>
        <v>282065</v>
      </c>
      <c r="F8" s="21">
        <f t="shared" si="1"/>
        <v>497740</v>
      </c>
      <c r="G8" s="20">
        <f t="shared" si="1"/>
        <v>528058</v>
      </c>
      <c r="H8" s="22">
        <f t="shared" si="1"/>
        <v>528148</v>
      </c>
      <c r="I8" s="20">
        <f t="shared" si="1"/>
        <v>734484</v>
      </c>
      <c r="J8" s="20">
        <f t="shared" si="1"/>
        <v>730784</v>
      </c>
      <c r="K8" s="20">
        <f t="shared" si="1"/>
        <v>759807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14413</v>
      </c>
      <c r="D10" s="33">
        <v>18886</v>
      </c>
      <c r="E10" s="33">
        <v>20144</v>
      </c>
      <c r="F10" s="32">
        <v>21212</v>
      </c>
      <c r="G10" s="33">
        <v>21212</v>
      </c>
      <c r="H10" s="34">
        <v>21212</v>
      </c>
      <c r="I10" s="33">
        <v>22251</v>
      </c>
      <c r="J10" s="33">
        <v>23275</v>
      </c>
      <c r="K10" s="34">
        <v>24509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121110</v>
      </c>
      <c r="D14" s="33">
        <v>219366</v>
      </c>
      <c r="E14" s="33">
        <v>168181</v>
      </c>
      <c r="F14" s="32">
        <v>326528</v>
      </c>
      <c r="G14" s="33">
        <v>356846</v>
      </c>
      <c r="H14" s="34">
        <v>356846</v>
      </c>
      <c r="I14" s="33">
        <v>532233</v>
      </c>
      <c r="J14" s="33">
        <v>507687</v>
      </c>
      <c r="K14" s="34">
        <v>524885</v>
      </c>
    </row>
    <row r="15" spans="1:27" s="14" customFormat="1" ht="12.75" customHeight="1" x14ac:dyDescent="0.25">
      <c r="A15" s="25"/>
      <c r="B15" s="26" t="s">
        <v>20</v>
      </c>
      <c r="C15" s="35">
        <v>61048</v>
      </c>
      <c r="D15" s="36">
        <v>72432</v>
      </c>
      <c r="E15" s="36">
        <v>93740</v>
      </c>
      <c r="F15" s="35">
        <v>150000</v>
      </c>
      <c r="G15" s="36">
        <v>150000</v>
      </c>
      <c r="H15" s="37">
        <v>150090</v>
      </c>
      <c r="I15" s="36">
        <v>180000</v>
      </c>
      <c r="J15" s="36">
        <v>199822</v>
      </c>
      <c r="K15" s="37">
        <v>210413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1509</v>
      </c>
      <c r="D16" s="20">
        <f t="shared" ref="D16:K16" si="2">SUM(D17:D23)</f>
        <v>463</v>
      </c>
      <c r="E16" s="20">
        <f t="shared" si="2"/>
        <v>6670</v>
      </c>
      <c r="F16" s="21">
        <f t="shared" si="2"/>
        <v>112</v>
      </c>
      <c r="G16" s="20">
        <f t="shared" si="2"/>
        <v>15093</v>
      </c>
      <c r="H16" s="22">
        <f t="shared" si="2"/>
        <v>15093</v>
      </c>
      <c r="I16" s="20">
        <f t="shared" si="2"/>
        <v>16143</v>
      </c>
      <c r="J16" s="20">
        <f t="shared" si="2"/>
        <v>19856.203999999998</v>
      </c>
      <c r="K16" s="20">
        <f t="shared" si="2"/>
        <v>20908.925811999998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8</v>
      </c>
      <c r="F17" s="27">
        <v>0</v>
      </c>
      <c r="G17" s="28">
        <v>0</v>
      </c>
      <c r="H17" s="29">
        <v>4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1393</v>
      </c>
      <c r="D18" s="33">
        <v>463</v>
      </c>
      <c r="E18" s="33">
        <v>6079</v>
      </c>
      <c r="F18" s="32">
        <v>112</v>
      </c>
      <c r="G18" s="33">
        <v>15085</v>
      </c>
      <c r="H18" s="34">
        <v>15081</v>
      </c>
      <c r="I18" s="33">
        <v>16083</v>
      </c>
      <c r="J18" s="33">
        <v>19856.203999999998</v>
      </c>
      <c r="K18" s="34">
        <v>20908.925811999998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583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116</v>
      </c>
      <c r="D23" s="36">
        <v>0</v>
      </c>
      <c r="E23" s="36">
        <v>0</v>
      </c>
      <c r="F23" s="35">
        <v>0</v>
      </c>
      <c r="G23" s="36">
        <v>8</v>
      </c>
      <c r="H23" s="37">
        <v>8</v>
      </c>
      <c r="I23" s="36">
        <v>60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647935</v>
      </c>
      <c r="D26" s="46">
        <f t="shared" ref="D26:K26" si="3">+D4+D8+D16+D24</f>
        <v>911870</v>
      </c>
      <c r="E26" s="46">
        <f t="shared" si="3"/>
        <v>984145</v>
      </c>
      <c r="F26" s="47">
        <f t="shared" si="3"/>
        <v>1413236.7935736899</v>
      </c>
      <c r="G26" s="46">
        <f t="shared" si="3"/>
        <v>1711236.7935736899</v>
      </c>
      <c r="H26" s="48">
        <f t="shared" si="3"/>
        <v>1711237</v>
      </c>
      <c r="I26" s="46">
        <f t="shared" si="3"/>
        <v>1534285.750655263</v>
      </c>
      <c r="J26" s="46">
        <f t="shared" si="3"/>
        <v>1676467.7199999997</v>
      </c>
      <c r="K26" s="46">
        <f t="shared" si="3"/>
        <v>1746963.8581600001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17233</v>
      </c>
      <c r="F9" s="72">
        <f t="shared" ref="F9:M9" si="1">F10+F19</f>
        <v>20051</v>
      </c>
      <c r="G9" s="72">
        <f t="shared" si="1"/>
        <v>21651</v>
      </c>
      <c r="H9" s="73">
        <f t="shared" si="1"/>
        <v>20315</v>
      </c>
      <c r="I9" s="72">
        <f t="shared" si="1"/>
        <v>20315</v>
      </c>
      <c r="J9" s="74">
        <f t="shared" si="1"/>
        <v>20315</v>
      </c>
      <c r="K9" s="72">
        <f t="shared" si="1"/>
        <v>20823</v>
      </c>
      <c r="L9" s="72">
        <f t="shared" si="1"/>
        <v>21344</v>
      </c>
      <c r="M9" s="72">
        <f t="shared" si="1"/>
        <v>21878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17127</v>
      </c>
      <c r="F10" s="100">
        <f t="shared" ref="F10:M10" si="2">SUM(F11:F13)</f>
        <v>19997</v>
      </c>
      <c r="G10" s="100">
        <f t="shared" si="2"/>
        <v>21651</v>
      </c>
      <c r="H10" s="101">
        <f t="shared" si="2"/>
        <v>20315</v>
      </c>
      <c r="I10" s="100">
        <f t="shared" si="2"/>
        <v>20315</v>
      </c>
      <c r="J10" s="102">
        <f t="shared" si="2"/>
        <v>20315</v>
      </c>
      <c r="K10" s="100">
        <f t="shared" si="2"/>
        <v>20823</v>
      </c>
      <c r="L10" s="100">
        <f t="shared" si="2"/>
        <v>21344</v>
      </c>
      <c r="M10" s="100">
        <f t="shared" si="2"/>
        <v>21878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16943</v>
      </c>
      <c r="F11" s="79">
        <v>1971</v>
      </c>
      <c r="G11" s="79">
        <v>0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184</v>
      </c>
      <c r="F13" s="86">
        <v>18026</v>
      </c>
      <c r="G13" s="86">
        <v>21651</v>
      </c>
      <c r="H13" s="87">
        <v>20315</v>
      </c>
      <c r="I13" s="86">
        <v>20315</v>
      </c>
      <c r="J13" s="88">
        <v>20315</v>
      </c>
      <c r="K13" s="86">
        <v>20823</v>
      </c>
      <c r="L13" s="86">
        <v>21344</v>
      </c>
      <c r="M13" s="86">
        <v>21878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184</v>
      </c>
      <c r="F15" s="79">
        <v>18026</v>
      </c>
      <c r="G15" s="79">
        <v>21651</v>
      </c>
      <c r="H15" s="80">
        <v>20315</v>
      </c>
      <c r="I15" s="79">
        <v>20315</v>
      </c>
      <c r="J15" s="81">
        <v>20315</v>
      </c>
      <c r="K15" s="79">
        <v>20823</v>
      </c>
      <c r="L15" s="79">
        <v>21344</v>
      </c>
      <c r="M15" s="81">
        <v>21878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106</v>
      </c>
      <c r="F19" s="100">
        <v>54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27</v>
      </c>
      <c r="F29" s="72">
        <v>53</v>
      </c>
      <c r="G29" s="72">
        <v>151</v>
      </c>
      <c r="H29" s="73">
        <v>35</v>
      </c>
      <c r="I29" s="72">
        <v>35</v>
      </c>
      <c r="J29" s="74">
        <v>35</v>
      </c>
      <c r="K29" s="72">
        <v>36</v>
      </c>
      <c r="L29" s="72">
        <v>37</v>
      </c>
      <c r="M29" s="72">
        <v>38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1235</v>
      </c>
      <c r="F31" s="131">
        <f t="shared" ref="F31:M31" si="4">SUM(F32:F34)</f>
        <v>3014</v>
      </c>
      <c r="G31" s="131">
        <f t="shared" si="4"/>
        <v>7000</v>
      </c>
      <c r="H31" s="132">
        <f t="shared" si="4"/>
        <v>2131</v>
      </c>
      <c r="I31" s="131">
        <f t="shared" si="4"/>
        <v>2131</v>
      </c>
      <c r="J31" s="133">
        <f t="shared" si="4"/>
        <v>2131</v>
      </c>
      <c r="K31" s="131">
        <f t="shared" si="4"/>
        <v>2184</v>
      </c>
      <c r="L31" s="131">
        <f t="shared" si="4"/>
        <v>2239</v>
      </c>
      <c r="M31" s="131">
        <f t="shared" si="4"/>
        <v>2295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0</v>
      </c>
      <c r="F32" s="79">
        <v>0</v>
      </c>
      <c r="G32" s="79">
        <v>0</v>
      </c>
      <c r="H32" s="80">
        <v>0</v>
      </c>
      <c r="I32" s="79">
        <v>0</v>
      </c>
      <c r="J32" s="81">
        <v>0</v>
      </c>
      <c r="K32" s="79">
        <v>0</v>
      </c>
      <c r="L32" s="79">
        <v>0</v>
      </c>
      <c r="M32" s="79">
        <v>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1235</v>
      </c>
      <c r="F33" s="86">
        <v>3014</v>
      </c>
      <c r="G33" s="86">
        <v>7000</v>
      </c>
      <c r="H33" s="87">
        <v>2131</v>
      </c>
      <c r="I33" s="86">
        <v>2131</v>
      </c>
      <c r="J33" s="88">
        <v>2131</v>
      </c>
      <c r="K33" s="86">
        <v>2184</v>
      </c>
      <c r="L33" s="86">
        <v>2239</v>
      </c>
      <c r="M33" s="86">
        <v>2295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45</v>
      </c>
      <c r="G36" s="72">
        <f t="shared" si="5"/>
        <v>257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45</v>
      </c>
      <c r="G37" s="79">
        <v>257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18568</v>
      </c>
      <c r="F39" s="72">
        <v>21289</v>
      </c>
      <c r="G39" s="72">
        <v>19553</v>
      </c>
      <c r="H39" s="73">
        <v>21619</v>
      </c>
      <c r="I39" s="72">
        <v>21619</v>
      </c>
      <c r="J39" s="74">
        <v>21619</v>
      </c>
      <c r="K39" s="72">
        <v>22159</v>
      </c>
      <c r="L39" s="72">
        <v>22713</v>
      </c>
      <c r="M39" s="72">
        <v>23281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37063</v>
      </c>
      <c r="F40" s="46">
        <f t="shared" ref="F40:M40" si="6">F4+F9+F21+F29+F31+F36+F39</f>
        <v>44452</v>
      </c>
      <c r="G40" s="46">
        <f t="shared" si="6"/>
        <v>48612</v>
      </c>
      <c r="H40" s="47">
        <f t="shared" si="6"/>
        <v>44100</v>
      </c>
      <c r="I40" s="46">
        <f t="shared" si="6"/>
        <v>44100</v>
      </c>
      <c r="J40" s="48">
        <f t="shared" si="6"/>
        <v>44100</v>
      </c>
      <c r="K40" s="46">
        <f t="shared" si="6"/>
        <v>45202</v>
      </c>
      <c r="L40" s="46">
        <f t="shared" si="6"/>
        <v>46333</v>
      </c>
      <c r="M40" s="46">
        <f t="shared" si="6"/>
        <v>47492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19450070</v>
      </c>
      <c r="F4" s="72">
        <f t="shared" ref="F4:M4" si="0">F5+F8+F47</f>
        <v>21919371</v>
      </c>
      <c r="G4" s="72">
        <f t="shared" si="0"/>
        <v>23941827</v>
      </c>
      <c r="H4" s="73">
        <f t="shared" si="0"/>
        <v>25198223.793573692</v>
      </c>
      <c r="I4" s="72">
        <f t="shared" si="0"/>
        <v>26084054.793573692</v>
      </c>
      <c r="J4" s="74">
        <f t="shared" si="0"/>
        <v>26543728</v>
      </c>
      <c r="K4" s="72">
        <f t="shared" si="0"/>
        <v>27619626.750655264</v>
      </c>
      <c r="L4" s="72">
        <f t="shared" si="0"/>
        <v>30686442.386</v>
      </c>
      <c r="M4" s="72">
        <f t="shared" si="0"/>
        <v>32497642.992458001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17355058</v>
      </c>
      <c r="F5" s="100">
        <f t="shared" ref="F5:M5" si="1">SUM(F6:F7)</f>
        <v>19370174</v>
      </c>
      <c r="G5" s="100">
        <f t="shared" si="1"/>
        <v>21040358</v>
      </c>
      <c r="H5" s="101">
        <f t="shared" si="1"/>
        <v>22082190.000000004</v>
      </c>
      <c r="I5" s="100">
        <f t="shared" si="1"/>
        <v>22747164.000000004</v>
      </c>
      <c r="J5" s="102">
        <f t="shared" si="1"/>
        <v>23203024</v>
      </c>
      <c r="K5" s="100">
        <f t="shared" si="1"/>
        <v>24703031</v>
      </c>
      <c r="L5" s="100">
        <f t="shared" si="1"/>
        <v>27291025</v>
      </c>
      <c r="M5" s="100">
        <f t="shared" si="1"/>
        <v>28801338.758000001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14829668</v>
      </c>
      <c r="F6" s="79">
        <v>16575496</v>
      </c>
      <c r="G6" s="79">
        <v>18095242</v>
      </c>
      <c r="H6" s="80">
        <v>19019170.380000003</v>
      </c>
      <c r="I6" s="79">
        <v>19609717.380000003</v>
      </c>
      <c r="J6" s="81">
        <v>20223362</v>
      </c>
      <c r="K6" s="79">
        <v>21329354.41</v>
      </c>
      <c r="L6" s="79">
        <v>23576812</v>
      </c>
      <c r="M6" s="79">
        <v>24887526.454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2525390</v>
      </c>
      <c r="F7" s="93">
        <v>2794678</v>
      </c>
      <c r="G7" s="93">
        <v>2945116</v>
      </c>
      <c r="H7" s="94">
        <v>3063019.62</v>
      </c>
      <c r="I7" s="93">
        <v>3137446.62</v>
      </c>
      <c r="J7" s="95">
        <v>2979662</v>
      </c>
      <c r="K7" s="93">
        <v>3373676.59</v>
      </c>
      <c r="L7" s="93">
        <v>3714213</v>
      </c>
      <c r="M7" s="93">
        <v>3913812.304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2091820</v>
      </c>
      <c r="F8" s="100">
        <f t="shared" ref="F8:M8" si="2">SUM(F9:F46)</f>
        <v>2548975</v>
      </c>
      <c r="G8" s="100">
        <f t="shared" si="2"/>
        <v>2898526</v>
      </c>
      <c r="H8" s="101">
        <f t="shared" si="2"/>
        <v>3116033.7935736896</v>
      </c>
      <c r="I8" s="100">
        <f t="shared" si="2"/>
        <v>3336890.7935736896</v>
      </c>
      <c r="J8" s="102">
        <f t="shared" si="2"/>
        <v>3340339</v>
      </c>
      <c r="K8" s="100">
        <f t="shared" si="2"/>
        <v>2916595.7506552637</v>
      </c>
      <c r="L8" s="100">
        <f t="shared" si="2"/>
        <v>3395417.3860000004</v>
      </c>
      <c r="M8" s="100">
        <f t="shared" si="2"/>
        <v>3696304.2344580004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16159</v>
      </c>
      <c r="F9" s="79">
        <v>4095</v>
      </c>
      <c r="G9" s="79">
        <v>2925</v>
      </c>
      <c r="H9" s="80">
        <v>2820.2618601645954</v>
      </c>
      <c r="I9" s="79">
        <v>8576.2618601645954</v>
      </c>
      <c r="J9" s="81">
        <v>9423</v>
      </c>
      <c r="K9" s="79">
        <v>4768.83209599969</v>
      </c>
      <c r="L9" s="79">
        <v>5464.6779999999999</v>
      </c>
      <c r="M9" s="79">
        <v>5141.0219339999994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15623</v>
      </c>
      <c r="F10" s="86">
        <v>8851</v>
      </c>
      <c r="G10" s="86">
        <v>6374</v>
      </c>
      <c r="H10" s="87">
        <v>16708</v>
      </c>
      <c r="I10" s="86">
        <v>13295</v>
      </c>
      <c r="J10" s="88">
        <v>14665</v>
      </c>
      <c r="K10" s="86">
        <v>9742</v>
      </c>
      <c r="L10" s="86">
        <v>11454.966</v>
      </c>
      <c r="M10" s="86">
        <v>10985.789198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25621</v>
      </c>
      <c r="F11" s="86">
        <v>48373</v>
      </c>
      <c r="G11" s="86">
        <v>25185</v>
      </c>
      <c r="H11" s="87">
        <v>22431.001024177625</v>
      </c>
      <c r="I11" s="86">
        <v>13883.001024177627</v>
      </c>
      <c r="J11" s="88">
        <v>23904</v>
      </c>
      <c r="K11" s="86">
        <v>7377.7845815966484</v>
      </c>
      <c r="L11" s="86">
        <v>10366.114</v>
      </c>
      <c r="M11" s="86">
        <v>12444.766041999997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10741</v>
      </c>
      <c r="F12" s="86">
        <v>8002</v>
      </c>
      <c r="G12" s="86">
        <v>11381</v>
      </c>
      <c r="H12" s="87">
        <v>20337</v>
      </c>
      <c r="I12" s="86">
        <v>19403</v>
      </c>
      <c r="J12" s="88">
        <v>19414</v>
      </c>
      <c r="K12" s="86">
        <v>20182</v>
      </c>
      <c r="L12" s="86">
        <v>21110</v>
      </c>
      <c r="M12" s="86">
        <v>22229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15237</v>
      </c>
      <c r="F13" s="86">
        <v>16655</v>
      </c>
      <c r="G13" s="86">
        <v>17836</v>
      </c>
      <c r="H13" s="87">
        <v>246</v>
      </c>
      <c r="I13" s="86">
        <v>13105</v>
      </c>
      <c r="J13" s="88">
        <v>4221</v>
      </c>
      <c r="K13" s="86">
        <v>9900</v>
      </c>
      <c r="L13" s="86">
        <v>10410</v>
      </c>
      <c r="M13" s="86">
        <v>10961.740999999998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7476</v>
      </c>
      <c r="F14" s="86">
        <v>9967</v>
      </c>
      <c r="G14" s="86">
        <v>8997</v>
      </c>
      <c r="H14" s="87">
        <v>4957.7428457864125</v>
      </c>
      <c r="I14" s="86">
        <v>8580.7428457864116</v>
      </c>
      <c r="J14" s="88">
        <v>7207</v>
      </c>
      <c r="K14" s="86">
        <v>10654.879702335551</v>
      </c>
      <c r="L14" s="86">
        <v>15081.925999999999</v>
      </c>
      <c r="M14" s="86">
        <v>12028.145078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29439</v>
      </c>
      <c r="F15" s="86">
        <v>51657</v>
      </c>
      <c r="G15" s="86">
        <v>51404</v>
      </c>
      <c r="H15" s="87">
        <v>25202.656099529384</v>
      </c>
      <c r="I15" s="86">
        <v>29495.656099529384</v>
      </c>
      <c r="J15" s="88">
        <v>47728</v>
      </c>
      <c r="K15" s="86">
        <v>25038.999798681238</v>
      </c>
      <c r="L15" s="86">
        <v>29793.239999999998</v>
      </c>
      <c r="M15" s="86">
        <v>28906.955719999998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39168</v>
      </c>
      <c r="F16" s="86">
        <v>38574</v>
      </c>
      <c r="G16" s="86">
        <v>65450</v>
      </c>
      <c r="H16" s="87">
        <v>67344.757439266323</v>
      </c>
      <c r="I16" s="86">
        <v>71399.757439266323</v>
      </c>
      <c r="J16" s="88">
        <v>60932</v>
      </c>
      <c r="K16" s="86">
        <v>63971.230980361666</v>
      </c>
      <c r="L16" s="86">
        <v>67979.172000000006</v>
      </c>
      <c r="M16" s="86">
        <v>70597.022116000007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22435</v>
      </c>
      <c r="F17" s="86">
        <v>28893</v>
      </c>
      <c r="G17" s="86">
        <v>30212</v>
      </c>
      <c r="H17" s="87">
        <v>24376</v>
      </c>
      <c r="I17" s="86">
        <v>28284</v>
      </c>
      <c r="J17" s="88">
        <v>28171</v>
      </c>
      <c r="K17" s="86">
        <v>39855</v>
      </c>
      <c r="L17" s="86">
        <v>41688</v>
      </c>
      <c r="M17" s="86">
        <v>43912.644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31632</v>
      </c>
      <c r="G18" s="86">
        <v>2116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12338</v>
      </c>
      <c r="F21" s="86">
        <v>16561</v>
      </c>
      <c r="G21" s="86">
        <v>26675</v>
      </c>
      <c r="H21" s="87">
        <v>9802</v>
      </c>
      <c r="I21" s="86">
        <v>14099</v>
      </c>
      <c r="J21" s="88">
        <v>62059</v>
      </c>
      <c r="K21" s="86">
        <v>10170</v>
      </c>
      <c r="L21" s="86">
        <v>10638</v>
      </c>
      <c r="M21" s="86">
        <v>18716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29322</v>
      </c>
      <c r="F22" s="86">
        <v>15220</v>
      </c>
      <c r="G22" s="86">
        <v>25400</v>
      </c>
      <c r="H22" s="87">
        <v>17206.976091608543</v>
      </c>
      <c r="I22" s="86">
        <v>34509.976091608543</v>
      </c>
      <c r="J22" s="88">
        <v>11812</v>
      </c>
      <c r="K22" s="86">
        <v>15301.230610386578</v>
      </c>
      <c r="L22" s="86">
        <v>25245.629999999997</v>
      </c>
      <c r="M22" s="86">
        <v>5482.2783899999986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156838</v>
      </c>
      <c r="F23" s="86">
        <v>523280</v>
      </c>
      <c r="G23" s="86">
        <v>710457</v>
      </c>
      <c r="H23" s="87">
        <v>712373.57319261495</v>
      </c>
      <c r="I23" s="86">
        <v>670446.57319261495</v>
      </c>
      <c r="J23" s="88">
        <v>651723</v>
      </c>
      <c r="K23" s="86">
        <v>728601.55897600891</v>
      </c>
      <c r="L23" s="86">
        <v>786230.73199999996</v>
      </c>
      <c r="M23" s="86">
        <v>878185.97179600003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1</v>
      </c>
      <c r="G24" s="86">
        <v>0</v>
      </c>
      <c r="H24" s="87">
        <v>3</v>
      </c>
      <c r="I24" s="86">
        <v>53</v>
      </c>
      <c r="J24" s="88">
        <v>53</v>
      </c>
      <c r="K24" s="86">
        <v>93</v>
      </c>
      <c r="L24" s="86">
        <v>97</v>
      </c>
      <c r="M24" s="86">
        <v>102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56974</v>
      </c>
      <c r="F25" s="86">
        <v>51055</v>
      </c>
      <c r="G25" s="86">
        <v>39782</v>
      </c>
      <c r="H25" s="87">
        <v>0</v>
      </c>
      <c r="I25" s="86">
        <v>27532</v>
      </c>
      <c r="J25" s="88">
        <v>10420</v>
      </c>
      <c r="K25" s="86">
        <v>40907</v>
      </c>
      <c r="L25" s="86">
        <v>50658</v>
      </c>
      <c r="M25" s="86">
        <v>47918.396000000001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29</v>
      </c>
      <c r="J27" s="88">
        <v>68</v>
      </c>
      <c r="K27" s="86">
        <v>2</v>
      </c>
      <c r="L27" s="86">
        <v>2</v>
      </c>
      <c r="M27" s="86">
        <v>2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85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10697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285666</v>
      </c>
      <c r="F31" s="86">
        <v>368594</v>
      </c>
      <c r="G31" s="86">
        <v>236117</v>
      </c>
      <c r="H31" s="87">
        <v>676990.64028163627</v>
      </c>
      <c r="I31" s="86">
        <v>900680.64028163627</v>
      </c>
      <c r="J31" s="88">
        <v>974048</v>
      </c>
      <c r="K31" s="86">
        <v>664453.48179161816</v>
      </c>
      <c r="L31" s="86">
        <v>834552.2919999999</v>
      </c>
      <c r="M31" s="86">
        <v>928798.06547600008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2001</v>
      </c>
      <c r="F32" s="86">
        <v>2158</v>
      </c>
      <c r="G32" s="86">
        <v>1573</v>
      </c>
      <c r="H32" s="87">
        <v>396</v>
      </c>
      <c r="I32" s="86">
        <v>358</v>
      </c>
      <c r="J32" s="88">
        <v>430</v>
      </c>
      <c r="K32" s="86">
        <v>100</v>
      </c>
      <c r="L32" s="86">
        <v>114</v>
      </c>
      <c r="M32" s="86">
        <v>111.989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424</v>
      </c>
      <c r="G33" s="86">
        <v>299</v>
      </c>
      <c r="H33" s="87">
        <v>108</v>
      </c>
      <c r="I33" s="86">
        <v>115</v>
      </c>
      <c r="J33" s="88">
        <v>262</v>
      </c>
      <c r="K33" s="86">
        <v>3</v>
      </c>
      <c r="L33" s="86">
        <v>3</v>
      </c>
      <c r="M33" s="86">
        <v>3.069999999999979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20000</v>
      </c>
      <c r="J36" s="88">
        <v>21012</v>
      </c>
      <c r="K36" s="86">
        <v>45106</v>
      </c>
      <c r="L36" s="86">
        <v>47182</v>
      </c>
      <c r="M36" s="86">
        <v>49683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351442</v>
      </c>
      <c r="F37" s="86">
        <v>186430</v>
      </c>
      <c r="G37" s="86">
        <v>31538</v>
      </c>
      <c r="H37" s="87">
        <v>37079.429116586463</v>
      </c>
      <c r="I37" s="86">
        <v>34534.429116586463</v>
      </c>
      <c r="J37" s="88">
        <v>7687</v>
      </c>
      <c r="K37" s="86">
        <v>12018.653299577445</v>
      </c>
      <c r="L37" s="86">
        <v>15849.796</v>
      </c>
      <c r="M37" s="86">
        <v>11247.625188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107852</v>
      </c>
      <c r="F38" s="86">
        <v>82618</v>
      </c>
      <c r="G38" s="86">
        <v>48862</v>
      </c>
      <c r="H38" s="87">
        <v>88334.492811391305</v>
      </c>
      <c r="I38" s="86">
        <v>46318.492811391305</v>
      </c>
      <c r="J38" s="88">
        <v>39058</v>
      </c>
      <c r="K38" s="86">
        <v>25497.262801151548</v>
      </c>
      <c r="L38" s="86">
        <v>32526.158000000003</v>
      </c>
      <c r="M38" s="86">
        <v>33626.296373999998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104565</v>
      </c>
      <c r="F39" s="86">
        <v>76839</v>
      </c>
      <c r="G39" s="86">
        <v>100230</v>
      </c>
      <c r="H39" s="87">
        <v>143703.78873319656</v>
      </c>
      <c r="I39" s="86">
        <v>114769.78873319656</v>
      </c>
      <c r="J39" s="88">
        <v>113889</v>
      </c>
      <c r="K39" s="86">
        <v>114419.59136225413</v>
      </c>
      <c r="L39" s="86">
        <v>118087.882</v>
      </c>
      <c r="M39" s="86">
        <v>126509.34174599999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233286</v>
      </c>
      <c r="F40" s="86">
        <v>327190</v>
      </c>
      <c r="G40" s="86">
        <v>511951</v>
      </c>
      <c r="H40" s="87">
        <v>432737</v>
      </c>
      <c r="I40" s="86">
        <v>555756</v>
      </c>
      <c r="J40" s="88">
        <v>559179</v>
      </c>
      <c r="K40" s="86">
        <v>380794</v>
      </c>
      <c r="L40" s="86">
        <v>362122</v>
      </c>
      <c r="M40" s="86">
        <v>510631.23499999999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165433</v>
      </c>
      <c r="F41" s="86">
        <v>208301</v>
      </c>
      <c r="G41" s="86">
        <v>240477</v>
      </c>
      <c r="H41" s="87">
        <v>277545</v>
      </c>
      <c r="I41" s="86">
        <v>280988</v>
      </c>
      <c r="J41" s="88">
        <v>239913</v>
      </c>
      <c r="K41" s="86">
        <v>352210</v>
      </c>
      <c r="L41" s="86">
        <v>479852.80200000003</v>
      </c>
      <c r="M41" s="86">
        <v>502443.729506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43312</v>
      </c>
      <c r="F42" s="86">
        <v>64025</v>
      </c>
      <c r="G42" s="86">
        <v>77432</v>
      </c>
      <c r="H42" s="87">
        <v>109999.87195038011</v>
      </c>
      <c r="I42" s="86">
        <v>94996.871950380111</v>
      </c>
      <c r="J42" s="88">
        <v>96929</v>
      </c>
      <c r="K42" s="86">
        <v>100280.33084776849</v>
      </c>
      <c r="L42" s="86">
        <v>130072.07800000001</v>
      </c>
      <c r="M42" s="86">
        <v>116847.88013399999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234197</v>
      </c>
      <c r="F43" s="86">
        <v>249720</v>
      </c>
      <c r="G43" s="86">
        <v>361418</v>
      </c>
      <c r="H43" s="87">
        <v>306733</v>
      </c>
      <c r="I43" s="86">
        <v>268326</v>
      </c>
      <c r="J43" s="88">
        <v>252581</v>
      </c>
      <c r="K43" s="86">
        <v>161849</v>
      </c>
      <c r="L43" s="86">
        <v>215484.65400000001</v>
      </c>
      <c r="M43" s="86">
        <v>147122.870662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112726</v>
      </c>
      <c r="F44" s="86">
        <v>115599</v>
      </c>
      <c r="G44" s="86">
        <v>257446</v>
      </c>
      <c r="H44" s="87">
        <v>102259.29044389527</v>
      </c>
      <c r="I44" s="86">
        <v>53138.290443895254</v>
      </c>
      <c r="J44" s="88">
        <v>59848</v>
      </c>
      <c r="K44" s="86">
        <v>65638.976559376824</v>
      </c>
      <c r="L44" s="86">
        <v>64855.792000000001</v>
      </c>
      <c r="M44" s="86">
        <v>91775.441976000002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13969</v>
      </c>
      <c r="F45" s="86">
        <v>14261</v>
      </c>
      <c r="G45" s="86">
        <v>6930</v>
      </c>
      <c r="H45" s="87">
        <v>16338.311683456015</v>
      </c>
      <c r="I45" s="86">
        <v>14217.311683456015</v>
      </c>
      <c r="J45" s="88">
        <v>12292</v>
      </c>
      <c r="K45" s="86">
        <v>7659.9372481459777</v>
      </c>
      <c r="L45" s="86">
        <v>8495.4740000000002</v>
      </c>
      <c r="M45" s="86">
        <v>9889.9581219999982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59</v>
      </c>
      <c r="H46" s="94">
        <v>0</v>
      </c>
      <c r="I46" s="93">
        <v>0</v>
      </c>
      <c r="J46" s="95">
        <v>629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3192</v>
      </c>
      <c r="F47" s="100">
        <f t="shared" ref="F47:M47" si="3">SUM(F48:F49)</f>
        <v>222</v>
      </c>
      <c r="G47" s="100">
        <f t="shared" si="3"/>
        <v>2943</v>
      </c>
      <c r="H47" s="101">
        <f t="shared" si="3"/>
        <v>0</v>
      </c>
      <c r="I47" s="100">
        <f t="shared" si="3"/>
        <v>0</v>
      </c>
      <c r="J47" s="102">
        <f t="shared" si="3"/>
        <v>365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3192</v>
      </c>
      <c r="F48" s="79">
        <v>222</v>
      </c>
      <c r="G48" s="79">
        <v>2835</v>
      </c>
      <c r="H48" s="80">
        <v>0</v>
      </c>
      <c r="I48" s="79">
        <v>0</v>
      </c>
      <c r="J48" s="81">
        <v>365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108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2055298</v>
      </c>
      <c r="F51" s="72">
        <f t="shared" ref="F51:M51" si="4">F52+F59+F62+F63+F64+F72+F73</f>
        <v>2814261</v>
      </c>
      <c r="G51" s="72">
        <f t="shared" si="4"/>
        <v>2927573</v>
      </c>
      <c r="H51" s="73">
        <f t="shared" si="4"/>
        <v>3033264</v>
      </c>
      <c r="I51" s="72">
        <f t="shared" si="4"/>
        <v>3102869</v>
      </c>
      <c r="J51" s="74">
        <f t="shared" si="4"/>
        <v>3108619</v>
      </c>
      <c r="K51" s="72">
        <f t="shared" si="4"/>
        <v>3724634</v>
      </c>
      <c r="L51" s="72">
        <f t="shared" si="4"/>
        <v>3863161</v>
      </c>
      <c r="M51" s="72">
        <f t="shared" si="4"/>
        <v>4060185.4539999999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17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17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17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14413</v>
      </c>
      <c r="F59" s="100">
        <f t="shared" ref="F59:M59" si="8">SUM(F60:F61)</f>
        <v>18886</v>
      </c>
      <c r="G59" s="100">
        <f t="shared" si="8"/>
        <v>20151</v>
      </c>
      <c r="H59" s="101">
        <f t="shared" si="8"/>
        <v>21212</v>
      </c>
      <c r="I59" s="100">
        <f t="shared" si="8"/>
        <v>21213</v>
      </c>
      <c r="J59" s="102">
        <f t="shared" si="8"/>
        <v>21213</v>
      </c>
      <c r="K59" s="100">
        <f t="shared" si="8"/>
        <v>22252</v>
      </c>
      <c r="L59" s="100">
        <f t="shared" si="8"/>
        <v>23276</v>
      </c>
      <c r="M59" s="100">
        <f t="shared" si="8"/>
        <v>24510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14413</v>
      </c>
      <c r="F61" s="93">
        <v>18886</v>
      </c>
      <c r="G61" s="93">
        <v>20151</v>
      </c>
      <c r="H61" s="94">
        <v>21212</v>
      </c>
      <c r="I61" s="93">
        <v>21213</v>
      </c>
      <c r="J61" s="95">
        <v>21213</v>
      </c>
      <c r="K61" s="93">
        <v>22252</v>
      </c>
      <c r="L61" s="93">
        <v>23276</v>
      </c>
      <c r="M61" s="93">
        <v>24510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1937303</v>
      </c>
      <c r="F72" s="86">
        <v>2635637</v>
      </c>
      <c r="G72" s="86">
        <v>2686863</v>
      </c>
      <c r="H72" s="87">
        <v>2805827</v>
      </c>
      <c r="I72" s="86">
        <v>2875431</v>
      </c>
      <c r="J72" s="88">
        <v>2860757</v>
      </c>
      <c r="K72" s="86">
        <v>3420287</v>
      </c>
      <c r="L72" s="86">
        <v>3532511</v>
      </c>
      <c r="M72" s="86">
        <v>3712010.4539999999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103582</v>
      </c>
      <c r="F73" s="86">
        <f t="shared" ref="F73:M73" si="12">SUM(F74:F75)</f>
        <v>159738</v>
      </c>
      <c r="G73" s="86">
        <f t="shared" si="12"/>
        <v>220559</v>
      </c>
      <c r="H73" s="87">
        <f t="shared" si="12"/>
        <v>206225</v>
      </c>
      <c r="I73" s="86">
        <f t="shared" si="12"/>
        <v>206225</v>
      </c>
      <c r="J73" s="88">
        <f t="shared" si="12"/>
        <v>226632</v>
      </c>
      <c r="K73" s="86">
        <f t="shared" si="12"/>
        <v>282095</v>
      </c>
      <c r="L73" s="86">
        <f t="shared" si="12"/>
        <v>307374</v>
      </c>
      <c r="M73" s="86">
        <f t="shared" si="12"/>
        <v>323665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42534</v>
      </c>
      <c r="F74" s="79">
        <v>87394</v>
      </c>
      <c r="G74" s="79">
        <v>127131</v>
      </c>
      <c r="H74" s="80">
        <v>56225</v>
      </c>
      <c r="I74" s="79">
        <v>56225</v>
      </c>
      <c r="J74" s="81">
        <v>76632</v>
      </c>
      <c r="K74" s="79">
        <v>102095</v>
      </c>
      <c r="L74" s="79">
        <v>107552</v>
      </c>
      <c r="M74" s="79">
        <v>113252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61048</v>
      </c>
      <c r="F75" s="93">
        <v>72344</v>
      </c>
      <c r="G75" s="93">
        <v>93428</v>
      </c>
      <c r="H75" s="94">
        <v>150000</v>
      </c>
      <c r="I75" s="93">
        <v>150000</v>
      </c>
      <c r="J75" s="95">
        <v>150000</v>
      </c>
      <c r="K75" s="93">
        <v>180000</v>
      </c>
      <c r="L75" s="93">
        <v>199822</v>
      </c>
      <c r="M75" s="93">
        <v>210413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726580</v>
      </c>
      <c r="F77" s="72">
        <f t="shared" ref="F77:M77" si="13">F78+F81+F84+F85+F86+F87+F88</f>
        <v>1378981</v>
      </c>
      <c r="G77" s="72">
        <f t="shared" si="13"/>
        <v>1387443</v>
      </c>
      <c r="H77" s="73">
        <f t="shared" si="13"/>
        <v>1044353</v>
      </c>
      <c r="I77" s="72">
        <f t="shared" si="13"/>
        <v>1508333</v>
      </c>
      <c r="J77" s="74">
        <f t="shared" si="13"/>
        <v>1498868</v>
      </c>
      <c r="K77" s="72">
        <f t="shared" si="13"/>
        <v>1500968</v>
      </c>
      <c r="L77" s="72">
        <f t="shared" si="13"/>
        <v>1811035.9439999999</v>
      </c>
      <c r="M77" s="72">
        <f t="shared" si="13"/>
        <v>886187.94703200005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626064</v>
      </c>
      <c r="F78" s="100">
        <f t="shared" ref="F78:M78" si="14">SUM(F79:F80)</f>
        <v>1258561</v>
      </c>
      <c r="G78" s="100">
        <f t="shared" si="14"/>
        <v>1335442</v>
      </c>
      <c r="H78" s="101">
        <f t="shared" si="14"/>
        <v>930694</v>
      </c>
      <c r="I78" s="100">
        <f t="shared" si="14"/>
        <v>1423619</v>
      </c>
      <c r="J78" s="102">
        <f t="shared" si="14"/>
        <v>1430678</v>
      </c>
      <c r="K78" s="100">
        <f t="shared" si="14"/>
        <v>1440297</v>
      </c>
      <c r="L78" s="100">
        <f t="shared" si="14"/>
        <v>1742624</v>
      </c>
      <c r="M78" s="100">
        <f t="shared" si="14"/>
        <v>785488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626064</v>
      </c>
      <c r="F79" s="79">
        <v>1258561</v>
      </c>
      <c r="G79" s="79">
        <v>1335442</v>
      </c>
      <c r="H79" s="80">
        <v>930694</v>
      </c>
      <c r="I79" s="79">
        <v>1423619</v>
      </c>
      <c r="J79" s="81">
        <v>1430678</v>
      </c>
      <c r="K79" s="79">
        <v>1440297</v>
      </c>
      <c r="L79" s="79">
        <v>1742624</v>
      </c>
      <c r="M79" s="79">
        <v>785488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73595</v>
      </c>
      <c r="F81" s="86">
        <f t="shared" ref="F81:M81" si="15">SUM(F82:F83)</f>
        <v>118431</v>
      </c>
      <c r="G81" s="86">
        <f t="shared" si="15"/>
        <v>43174</v>
      </c>
      <c r="H81" s="87">
        <f t="shared" si="15"/>
        <v>83659</v>
      </c>
      <c r="I81" s="86">
        <f t="shared" si="15"/>
        <v>69279</v>
      </c>
      <c r="J81" s="88">
        <f t="shared" si="15"/>
        <v>54824</v>
      </c>
      <c r="K81" s="86">
        <f t="shared" si="15"/>
        <v>37611</v>
      </c>
      <c r="L81" s="86">
        <f t="shared" si="15"/>
        <v>42365.944000000003</v>
      </c>
      <c r="M81" s="86">
        <f t="shared" si="15"/>
        <v>44598.947032000004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73595</v>
      </c>
      <c r="F83" s="93">
        <v>118431</v>
      </c>
      <c r="G83" s="93">
        <v>43174</v>
      </c>
      <c r="H83" s="94">
        <v>83659</v>
      </c>
      <c r="I83" s="93">
        <v>69279</v>
      </c>
      <c r="J83" s="95">
        <v>54824</v>
      </c>
      <c r="K83" s="93">
        <v>37611</v>
      </c>
      <c r="L83" s="93">
        <v>42365.944000000003</v>
      </c>
      <c r="M83" s="93">
        <v>44598.947032000004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22446</v>
      </c>
      <c r="F87" s="86">
        <v>0</v>
      </c>
      <c r="G87" s="86">
        <v>6569</v>
      </c>
      <c r="H87" s="87">
        <v>27500</v>
      </c>
      <c r="I87" s="86">
        <v>12500</v>
      </c>
      <c r="J87" s="88">
        <v>12500</v>
      </c>
      <c r="K87" s="86">
        <v>22000</v>
      </c>
      <c r="L87" s="86">
        <v>25000</v>
      </c>
      <c r="M87" s="86">
        <v>55000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4475</v>
      </c>
      <c r="F88" s="86">
        <v>1989</v>
      </c>
      <c r="G88" s="86">
        <v>2258</v>
      </c>
      <c r="H88" s="87">
        <v>2500</v>
      </c>
      <c r="I88" s="86">
        <v>2935</v>
      </c>
      <c r="J88" s="88">
        <v>866</v>
      </c>
      <c r="K88" s="86">
        <v>1060</v>
      </c>
      <c r="L88" s="86">
        <v>1046</v>
      </c>
      <c r="M88" s="86">
        <v>1101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18763</v>
      </c>
      <c r="F90" s="72">
        <v>7416</v>
      </c>
      <c r="G90" s="72">
        <v>60192</v>
      </c>
      <c r="H90" s="73">
        <v>0</v>
      </c>
      <c r="I90" s="72">
        <v>0</v>
      </c>
      <c r="J90" s="74">
        <v>5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22250711</v>
      </c>
      <c r="F92" s="46">
        <f t="shared" ref="F92:M92" si="16">F4+F51+F77+F90</f>
        <v>26120029</v>
      </c>
      <c r="G92" s="46">
        <f t="shared" si="16"/>
        <v>28317035</v>
      </c>
      <c r="H92" s="47">
        <f t="shared" si="16"/>
        <v>29275840.793573692</v>
      </c>
      <c r="I92" s="46">
        <f t="shared" si="16"/>
        <v>30695256.793573692</v>
      </c>
      <c r="J92" s="48">
        <f t="shared" si="16"/>
        <v>31151220</v>
      </c>
      <c r="K92" s="46">
        <f t="shared" si="16"/>
        <v>32845228.750655264</v>
      </c>
      <c r="L92" s="46">
        <f t="shared" si="16"/>
        <v>36360639.329999998</v>
      </c>
      <c r="M92" s="46">
        <f t="shared" si="16"/>
        <v>37444016.393489994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1757824</v>
      </c>
      <c r="F4" s="72">
        <f t="shared" ref="F4:M4" si="0">F5+F8+F47</f>
        <v>2045570</v>
      </c>
      <c r="G4" s="72">
        <f t="shared" si="0"/>
        <v>2383120</v>
      </c>
      <c r="H4" s="73">
        <f t="shared" si="0"/>
        <v>2399985</v>
      </c>
      <c r="I4" s="72">
        <f t="shared" si="0"/>
        <v>2398033</v>
      </c>
      <c r="J4" s="74">
        <f t="shared" si="0"/>
        <v>2397933</v>
      </c>
      <c r="K4" s="72">
        <f t="shared" si="0"/>
        <v>2490640</v>
      </c>
      <c r="L4" s="72">
        <f t="shared" si="0"/>
        <v>2580568</v>
      </c>
      <c r="M4" s="72">
        <f t="shared" si="0"/>
        <v>2714124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1317323</v>
      </c>
      <c r="F5" s="100">
        <f t="shared" ref="F5:M5" si="1">SUM(F6:F7)</f>
        <v>1635981</v>
      </c>
      <c r="G5" s="100">
        <f t="shared" si="1"/>
        <v>1888264</v>
      </c>
      <c r="H5" s="101">
        <f t="shared" si="1"/>
        <v>1962478</v>
      </c>
      <c r="I5" s="100">
        <f t="shared" si="1"/>
        <v>1962478</v>
      </c>
      <c r="J5" s="102">
        <f t="shared" si="1"/>
        <v>1962478</v>
      </c>
      <c r="K5" s="100">
        <f t="shared" si="1"/>
        <v>2043237</v>
      </c>
      <c r="L5" s="100">
        <f t="shared" si="1"/>
        <v>2112586</v>
      </c>
      <c r="M5" s="100">
        <f t="shared" si="1"/>
        <v>2221337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1128641</v>
      </c>
      <c r="F6" s="79">
        <v>1398583</v>
      </c>
      <c r="G6" s="79">
        <v>1603674</v>
      </c>
      <c r="H6" s="80">
        <v>1684985</v>
      </c>
      <c r="I6" s="79">
        <v>1684985</v>
      </c>
      <c r="J6" s="81">
        <v>1668938</v>
      </c>
      <c r="K6" s="79">
        <v>1748840</v>
      </c>
      <c r="L6" s="79">
        <v>1805085</v>
      </c>
      <c r="M6" s="79">
        <v>1897957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188682</v>
      </c>
      <c r="F7" s="93">
        <v>237398</v>
      </c>
      <c r="G7" s="93">
        <v>284590</v>
      </c>
      <c r="H7" s="94">
        <v>277493</v>
      </c>
      <c r="I7" s="93">
        <v>277493</v>
      </c>
      <c r="J7" s="95">
        <v>293540</v>
      </c>
      <c r="K7" s="93">
        <v>294397</v>
      </c>
      <c r="L7" s="93">
        <v>307501</v>
      </c>
      <c r="M7" s="93">
        <v>323380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440473</v>
      </c>
      <c r="F8" s="100">
        <f t="shared" ref="F8:M8" si="2">SUM(F9:F46)</f>
        <v>409577</v>
      </c>
      <c r="G8" s="100">
        <f t="shared" si="2"/>
        <v>492118</v>
      </c>
      <c r="H8" s="101">
        <f t="shared" si="2"/>
        <v>437507</v>
      </c>
      <c r="I8" s="100">
        <f t="shared" si="2"/>
        <v>435555</v>
      </c>
      <c r="J8" s="102">
        <f t="shared" si="2"/>
        <v>435155</v>
      </c>
      <c r="K8" s="100">
        <f t="shared" si="2"/>
        <v>447403</v>
      </c>
      <c r="L8" s="100">
        <f t="shared" si="2"/>
        <v>467982</v>
      </c>
      <c r="M8" s="100">
        <f t="shared" si="2"/>
        <v>492787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924</v>
      </c>
      <c r="F9" s="79">
        <v>1425</v>
      </c>
      <c r="G9" s="79">
        <v>1567</v>
      </c>
      <c r="H9" s="80">
        <v>355</v>
      </c>
      <c r="I9" s="79">
        <v>359</v>
      </c>
      <c r="J9" s="81">
        <v>1355</v>
      </c>
      <c r="K9" s="79">
        <v>264</v>
      </c>
      <c r="L9" s="79">
        <v>276</v>
      </c>
      <c r="M9" s="79">
        <v>290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12112</v>
      </c>
      <c r="F10" s="86">
        <v>5196</v>
      </c>
      <c r="G10" s="86">
        <v>4956</v>
      </c>
      <c r="H10" s="87">
        <v>7343</v>
      </c>
      <c r="I10" s="86">
        <v>9368</v>
      </c>
      <c r="J10" s="88">
        <v>8236</v>
      </c>
      <c r="K10" s="86">
        <v>5299</v>
      </c>
      <c r="L10" s="86">
        <v>5542</v>
      </c>
      <c r="M10" s="86">
        <v>5836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5713</v>
      </c>
      <c r="F11" s="86">
        <v>3270</v>
      </c>
      <c r="G11" s="86">
        <v>1553</v>
      </c>
      <c r="H11" s="87">
        <v>5173</v>
      </c>
      <c r="I11" s="86">
        <v>1785</v>
      </c>
      <c r="J11" s="88">
        <v>1199</v>
      </c>
      <c r="K11" s="86">
        <v>1708</v>
      </c>
      <c r="L11" s="86">
        <v>1786</v>
      </c>
      <c r="M11" s="86">
        <v>1880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10718</v>
      </c>
      <c r="F12" s="86">
        <v>8002</v>
      </c>
      <c r="G12" s="86">
        <v>11337</v>
      </c>
      <c r="H12" s="87">
        <v>18732</v>
      </c>
      <c r="I12" s="86">
        <v>17725</v>
      </c>
      <c r="J12" s="88">
        <v>17725</v>
      </c>
      <c r="K12" s="86">
        <v>20182</v>
      </c>
      <c r="L12" s="86">
        <v>21110</v>
      </c>
      <c r="M12" s="86">
        <v>22229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2403</v>
      </c>
      <c r="F13" s="86">
        <v>2306</v>
      </c>
      <c r="G13" s="86">
        <v>1224</v>
      </c>
      <c r="H13" s="87">
        <v>0</v>
      </c>
      <c r="I13" s="86">
        <v>11005</v>
      </c>
      <c r="J13" s="88">
        <v>52</v>
      </c>
      <c r="K13" s="86">
        <v>7700</v>
      </c>
      <c r="L13" s="86">
        <v>8054</v>
      </c>
      <c r="M13" s="86">
        <v>8480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1433</v>
      </c>
      <c r="F14" s="86">
        <v>1480</v>
      </c>
      <c r="G14" s="86">
        <v>981</v>
      </c>
      <c r="H14" s="87">
        <v>508</v>
      </c>
      <c r="I14" s="86">
        <v>786</v>
      </c>
      <c r="J14" s="88">
        <v>654</v>
      </c>
      <c r="K14" s="86">
        <v>1858</v>
      </c>
      <c r="L14" s="86">
        <v>1944</v>
      </c>
      <c r="M14" s="86">
        <v>2045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24983</v>
      </c>
      <c r="F15" s="86">
        <v>43149</v>
      </c>
      <c r="G15" s="86">
        <v>43565</v>
      </c>
      <c r="H15" s="87">
        <v>14937</v>
      </c>
      <c r="I15" s="86">
        <v>15854</v>
      </c>
      <c r="J15" s="88">
        <v>23655</v>
      </c>
      <c r="K15" s="86">
        <v>15502</v>
      </c>
      <c r="L15" s="86">
        <v>16216</v>
      </c>
      <c r="M15" s="86">
        <v>17076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31907</v>
      </c>
      <c r="F16" s="86">
        <v>36410</v>
      </c>
      <c r="G16" s="86">
        <v>61608</v>
      </c>
      <c r="H16" s="87">
        <v>58931</v>
      </c>
      <c r="I16" s="86">
        <v>62301</v>
      </c>
      <c r="J16" s="88">
        <v>51851</v>
      </c>
      <c r="K16" s="86">
        <v>50361</v>
      </c>
      <c r="L16" s="86">
        <v>52677</v>
      </c>
      <c r="M16" s="86">
        <v>55469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15557</v>
      </c>
      <c r="F17" s="86">
        <v>13665</v>
      </c>
      <c r="G17" s="86">
        <v>12161</v>
      </c>
      <c r="H17" s="87">
        <v>18199</v>
      </c>
      <c r="I17" s="86">
        <v>18189</v>
      </c>
      <c r="J17" s="88">
        <v>18189</v>
      </c>
      <c r="K17" s="86">
        <v>29855</v>
      </c>
      <c r="L17" s="86">
        <v>31228</v>
      </c>
      <c r="M17" s="86">
        <v>32899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281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12229</v>
      </c>
      <c r="F21" s="86">
        <v>16561</v>
      </c>
      <c r="G21" s="86">
        <v>26675</v>
      </c>
      <c r="H21" s="87">
        <v>9802</v>
      </c>
      <c r="I21" s="86">
        <v>9802</v>
      </c>
      <c r="J21" s="88">
        <v>57658</v>
      </c>
      <c r="K21" s="86">
        <v>10170</v>
      </c>
      <c r="L21" s="86">
        <v>10638</v>
      </c>
      <c r="M21" s="86">
        <v>18716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1927</v>
      </c>
      <c r="F22" s="86">
        <v>1359</v>
      </c>
      <c r="G22" s="86">
        <v>1243</v>
      </c>
      <c r="H22" s="87">
        <v>2475</v>
      </c>
      <c r="I22" s="86">
        <v>2401</v>
      </c>
      <c r="J22" s="88">
        <v>939</v>
      </c>
      <c r="K22" s="86">
        <v>3118</v>
      </c>
      <c r="L22" s="86">
        <v>3262</v>
      </c>
      <c r="M22" s="86">
        <v>3419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88559</v>
      </c>
      <c r="F23" s="86">
        <v>83633</v>
      </c>
      <c r="G23" s="86">
        <v>90125</v>
      </c>
      <c r="H23" s="87">
        <v>71831</v>
      </c>
      <c r="I23" s="86">
        <v>76019</v>
      </c>
      <c r="J23" s="88">
        <v>58932</v>
      </c>
      <c r="K23" s="86">
        <v>95659</v>
      </c>
      <c r="L23" s="86">
        <v>100060</v>
      </c>
      <c r="M23" s="86">
        <v>105364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1</v>
      </c>
      <c r="G24" s="86">
        <v>0</v>
      </c>
      <c r="H24" s="87">
        <v>3</v>
      </c>
      <c r="I24" s="86">
        <v>53</v>
      </c>
      <c r="J24" s="88">
        <v>53</v>
      </c>
      <c r="K24" s="86">
        <v>93</v>
      </c>
      <c r="L24" s="86">
        <v>97</v>
      </c>
      <c r="M24" s="86">
        <v>102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32694</v>
      </c>
      <c r="F25" s="86">
        <v>30059</v>
      </c>
      <c r="G25" s="86">
        <v>37678</v>
      </c>
      <c r="H25" s="87">
        <v>0</v>
      </c>
      <c r="I25" s="86">
        <v>12756</v>
      </c>
      <c r="J25" s="88">
        <v>252</v>
      </c>
      <c r="K25" s="86">
        <v>16925</v>
      </c>
      <c r="L25" s="86">
        <v>18080</v>
      </c>
      <c r="M25" s="86">
        <v>19039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1</v>
      </c>
      <c r="K27" s="86">
        <v>2</v>
      </c>
      <c r="L27" s="86">
        <v>2</v>
      </c>
      <c r="M27" s="86">
        <v>2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27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174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467</v>
      </c>
      <c r="F31" s="86">
        <v>620</v>
      </c>
      <c r="G31" s="86">
        <v>587</v>
      </c>
      <c r="H31" s="87">
        <v>655</v>
      </c>
      <c r="I31" s="86">
        <v>277</v>
      </c>
      <c r="J31" s="88">
        <v>57</v>
      </c>
      <c r="K31" s="86">
        <v>2520</v>
      </c>
      <c r="L31" s="86">
        <v>2636</v>
      </c>
      <c r="M31" s="86">
        <v>2775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742</v>
      </c>
      <c r="F32" s="86">
        <v>581</v>
      </c>
      <c r="G32" s="86">
        <v>280</v>
      </c>
      <c r="H32" s="87">
        <v>217</v>
      </c>
      <c r="I32" s="86">
        <v>136</v>
      </c>
      <c r="J32" s="88">
        <v>136</v>
      </c>
      <c r="K32" s="86">
        <v>57</v>
      </c>
      <c r="L32" s="86">
        <v>59</v>
      </c>
      <c r="M32" s="86">
        <v>62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5</v>
      </c>
      <c r="G33" s="86">
        <v>2</v>
      </c>
      <c r="H33" s="87">
        <v>0</v>
      </c>
      <c r="I33" s="86">
        <v>7</v>
      </c>
      <c r="J33" s="88">
        <v>7</v>
      </c>
      <c r="K33" s="86">
        <v>3</v>
      </c>
      <c r="L33" s="86">
        <v>3</v>
      </c>
      <c r="M33" s="86">
        <v>3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21798</v>
      </c>
      <c r="F37" s="86">
        <v>3730</v>
      </c>
      <c r="G37" s="86">
        <v>2538</v>
      </c>
      <c r="H37" s="87">
        <v>501</v>
      </c>
      <c r="I37" s="86">
        <v>5903</v>
      </c>
      <c r="J37" s="88">
        <v>1780</v>
      </c>
      <c r="K37" s="86">
        <v>5632</v>
      </c>
      <c r="L37" s="86">
        <v>5892</v>
      </c>
      <c r="M37" s="86">
        <v>6205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9615</v>
      </c>
      <c r="F38" s="86">
        <v>12662</v>
      </c>
      <c r="G38" s="86">
        <v>10522</v>
      </c>
      <c r="H38" s="87">
        <v>11403</v>
      </c>
      <c r="I38" s="86">
        <v>10697</v>
      </c>
      <c r="J38" s="88">
        <v>6680</v>
      </c>
      <c r="K38" s="86">
        <v>8996</v>
      </c>
      <c r="L38" s="86">
        <v>9410</v>
      </c>
      <c r="M38" s="86">
        <v>9909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74370</v>
      </c>
      <c r="F39" s="86">
        <v>57709</v>
      </c>
      <c r="G39" s="86">
        <v>95387</v>
      </c>
      <c r="H39" s="87">
        <v>111439</v>
      </c>
      <c r="I39" s="86">
        <v>107419</v>
      </c>
      <c r="J39" s="88">
        <v>107304</v>
      </c>
      <c r="K39" s="86">
        <v>109053</v>
      </c>
      <c r="L39" s="86">
        <v>114069</v>
      </c>
      <c r="M39" s="86">
        <v>120115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39897</v>
      </c>
      <c r="F40" s="86">
        <v>15643</v>
      </c>
      <c r="G40" s="86">
        <v>34397</v>
      </c>
      <c r="H40" s="87">
        <v>41603</v>
      </c>
      <c r="I40" s="86">
        <v>23234</v>
      </c>
      <c r="J40" s="88">
        <v>24911</v>
      </c>
      <c r="K40" s="86">
        <v>18164</v>
      </c>
      <c r="L40" s="86">
        <v>19000</v>
      </c>
      <c r="M40" s="86">
        <v>20007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57</v>
      </c>
      <c r="F41" s="86">
        <v>162</v>
      </c>
      <c r="G41" s="86">
        <v>429</v>
      </c>
      <c r="H41" s="87">
        <v>0</v>
      </c>
      <c r="I41" s="86">
        <v>45</v>
      </c>
      <c r="J41" s="88">
        <v>45</v>
      </c>
      <c r="K41" s="86">
        <v>160</v>
      </c>
      <c r="L41" s="86">
        <v>167</v>
      </c>
      <c r="M41" s="86">
        <v>176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18668</v>
      </c>
      <c r="F42" s="86">
        <v>22941</v>
      </c>
      <c r="G42" s="86">
        <v>29410</v>
      </c>
      <c r="H42" s="87">
        <v>38794</v>
      </c>
      <c r="I42" s="86">
        <v>33087</v>
      </c>
      <c r="J42" s="88">
        <v>35641</v>
      </c>
      <c r="K42" s="86">
        <v>21813</v>
      </c>
      <c r="L42" s="86">
        <v>22440</v>
      </c>
      <c r="M42" s="86">
        <v>15733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16496</v>
      </c>
      <c r="F43" s="86">
        <v>17812</v>
      </c>
      <c r="G43" s="86">
        <v>13996</v>
      </c>
      <c r="H43" s="87">
        <v>16693</v>
      </c>
      <c r="I43" s="86">
        <v>6018</v>
      </c>
      <c r="J43" s="88">
        <v>4116</v>
      </c>
      <c r="K43" s="86">
        <v>9334</v>
      </c>
      <c r="L43" s="86">
        <v>9763</v>
      </c>
      <c r="M43" s="86">
        <v>10666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11575</v>
      </c>
      <c r="F44" s="86">
        <v>26687</v>
      </c>
      <c r="G44" s="86">
        <v>8941</v>
      </c>
      <c r="H44" s="87">
        <v>5637</v>
      </c>
      <c r="I44" s="86">
        <v>8727</v>
      </c>
      <c r="J44" s="88">
        <v>12097</v>
      </c>
      <c r="K44" s="86">
        <v>11075</v>
      </c>
      <c r="L44" s="86">
        <v>11584</v>
      </c>
      <c r="M44" s="86">
        <v>12198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5629</v>
      </c>
      <c r="F45" s="86">
        <v>4228</v>
      </c>
      <c r="G45" s="86">
        <v>956</v>
      </c>
      <c r="H45" s="87">
        <v>2276</v>
      </c>
      <c r="I45" s="86">
        <v>1602</v>
      </c>
      <c r="J45" s="88">
        <v>1429</v>
      </c>
      <c r="K45" s="86">
        <v>1900</v>
      </c>
      <c r="L45" s="86">
        <v>1987</v>
      </c>
      <c r="M45" s="86">
        <v>2092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28</v>
      </c>
      <c r="F47" s="100">
        <f t="shared" ref="F47:M47" si="3">SUM(F48:F49)</f>
        <v>12</v>
      </c>
      <c r="G47" s="100">
        <f t="shared" si="3"/>
        <v>2738</v>
      </c>
      <c r="H47" s="101">
        <f t="shared" si="3"/>
        <v>0</v>
      </c>
      <c r="I47" s="100">
        <f t="shared" si="3"/>
        <v>0</v>
      </c>
      <c r="J47" s="102">
        <f t="shared" si="3"/>
        <v>300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28</v>
      </c>
      <c r="F48" s="79">
        <v>12</v>
      </c>
      <c r="G48" s="79">
        <v>2738</v>
      </c>
      <c r="H48" s="80">
        <v>0</v>
      </c>
      <c r="I48" s="79">
        <v>0</v>
      </c>
      <c r="J48" s="81">
        <v>300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5241</v>
      </c>
      <c r="F51" s="72">
        <f t="shared" ref="F51:M51" si="4">F52+F59+F62+F63+F64+F72+F73</f>
        <v>11338</v>
      </c>
      <c r="G51" s="72">
        <f t="shared" si="4"/>
        <v>10850</v>
      </c>
      <c r="H51" s="73">
        <f t="shared" si="4"/>
        <v>5258</v>
      </c>
      <c r="I51" s="72">
        <f t="shared" si="4"/>
        <v>5259</v>
      </c>
      <c r="J51" s="74">
        <f t="shared" si="4"/>
        <v>7629</v>
      </c>
      <c r="K51" s="72">
        <f t="shared" si="4"/>
        <v>4767</v>
      </c>
      <c r="L51" s="72">
        <f t="shared" si="4"/>
        <v>4987</v>
      </c>
      <c r="M51" s="72">
        <f t="shared" si="4"/>
        <v>5251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17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17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17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7</v>
      </c>
      <c r="H59" s="101">
        <f t="shared" si="8"/>
        <v>0</v>
      </c>
      <c r="I59" s="100">
        <f t="shared" si="8"/>
        <v>1</v>
      </c>
      <c r="J59" s="102">
        <f t="shared" si="8"/>
        <v>1</v>
      </c>
      <c r="K59" s="100">
        <f t="shared" si="8"/>
        <v>1</v>
      </c>
      <c r="L59" s="100">
        <f t="shared" si="8"/>
        <v>1</v>
      </c>
      <c r="M59" s="100">
        <f t="shared" si="8"/>
        <v>1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7</v>
      </c>
      <c r="H61" s="94">
        <v>0</v>
      </c>
      <c r="I61" s="93">
        <v>1</v>
      </c>
      <c r="J61" s="95">
        <v>1</v>
      </c>
      <c r="K61" s="93">
        <v>1</v>
      </c>
      <c r="L61" s="93">
        <v>1</v>
      </c>
      <c r="M61" s="93">
        <v>1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717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5241</v>
      </c>
      <c r="F73" s="86">
        <f t="shared" ref="F73:M73" si="12">SUM(F74:F75)</f>
        <v>11338</v>
      </c>
      <c r="G73" s="86">
        <f t="shared" si="12"/>
        <v>10126</v>
      </c>
      <c r="H73" s="87">
        <f t="shared" si="12"/>
        <v>5258</v>
      </c>
      <c r="I73" s="86">
        <f t="shared" si="12"/>
        <v>5258</v>
      </c>
      <c r="J73" s="88">
        <f t="shared" si="12"/>
        <v>7611</v>
      </c>
      <c r="K73" s="86">
        <f t="shared" si="12"/>
        <v>4766</v>
      </c>
      <c r="L73" s="86">
        <f t="shared" si="12"/>
        <v>4986</v>
      </c>
      <c r="M73" s="86">
        <f t="shared" si="12"/>
        <v>5250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5241</v>
      </c>
      <c r="F74" s="79">
        <v>11338</v>
      </c>
      <c r="G74" s="79">
        <v>10126</v>
      </c>
      <c r="H74" s="80">
        <v>5258</v>
      </c>
      <c r="I74" s="79">
        <v>5258</v>
      </c>
      <c r="J74" s="81">
        <v>7611</v>
      </c>
      <c r="K74" s="79">
        <v>4766</v>
      </c>
      <c r="L74" s="79">
        <v>4986</v>
      </c>
      <c r="M74" s="79">
        <v>5250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9417</v>
      </c>
      <c r="F77" s="72">
        <f t="shared" ref="F77:M77" si="13">F78+F81+F84+F85+F86+F87+F88</f>
        <v>74607</v>
      </c>
      <c r="G77" s="72">
        <f t="shared" si="13"/>
        <v>20392</v>
      </c>
      <c r="H77" s="73">
        <f t="shared" si="13"/>
        <v>17736</v>
      </c>
      <c r="I77" s="72">
        <f t="shared" si="13"/>
        <v>19687</v>
      </c>
      <c r="J77" s="74">
        <f t="shared" si="13"/>
        <v>17412</v>
      </c>
      <c r="K77" s="72">
        <f t="shared" si="13"/>
        <v>21512</v>
      </c>
      <c r="L77" s="72">
        <f t="shared" si="13"/>
        <v>22500</v>
      </c>
      <c r="M77" s="72">
        <f t="shared" si="13"/>
        <v>23691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9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9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5058</v>
      </c>
      <c r="F81" s="86">
        <f t="shared" ref="F81:M81" si="15">SUM(F82:F83)</f>
        <v>72618</v>
      </c>
      <c r="G81" s="86">
        <f t="shared" si="15"/>
        <v>18098</v>
      </c>
      <c r="H81" s="87">
        <f t="shared" si="15"/>
        <v>15236</v>
      </c>
      <c r="I81" s="86">
        <f t="shared" si="15"/>
        <v>16760</v>
      </c>
      <c r="J81" s="88">
        <f t="shared" si="15"/>
        <v>16554</v>
      </c>
      <c r="K81" s="86">
        <f t="shared" si="15"/>
        <v>20512</v>
      </c>
      <c r="L81" s="86">
        <f t="shared" si="15"/>
        <v>21454</v>
      </c>
      <c r="M81" s="86">
        <f t="shared" si="15"/>
        <v>22590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5058</v>
      </c>
      <c r="F83" s="93">
        <v>72618</v>
      </c>
      <c r="G83" s="93">
        <v>18098</v>
      </c>
      <c r="H83" s="94">
        <v>15236</v>
      </c>
      <c r="I83" s="93">
        <v>16760</v>
      </c>
      <c r="J83" s="95">
        <v>16554</v>
      </c>
      <c r="K83" s="93">
        <v>20512</v>
      </c>
      <c r="L83" s="93">
        <v>21454</v>
      </c>
      <c r="M83" s="93">
        <v>22590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27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4359</v>
      </c>
      <c r="F88" s="86">
        <v>1989</v>
      </c>
      <c r="G88" s="86">
        <v>2258</v>
      </c>
      <c r="H88" s="87">
        <v>2500</v>
      </c>
      <c r="I88" s="86">
        <v>2927</v>
      </c>
      <c r="J88" s="88">
        <v>858</v>
      </c>
      <c r="K88" s="86">
        <v>1000</v>
      </c>
      <c r="L88" s="86">
        <v>1046</v>
      </c>
      <c r="M88" s="86">
        <v>1101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18763</v>
      </c>
      <c r="F90" s="72">
        <v>7416</v>
      </c>
      <c r="G90" s="72">
        <v>60192</v>
      </c>
      <c r="H90" s="73">
        <v>0</v>
      </c>
      <c r="I90" s="72">
        <v>0</v>
      </c>
      <c r="J90" s="74">
        <v>5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1791245</v>
      </c>
      <c r="F92" s="46">
        <f t="shared" ref="F92:M92" si="16">F4+F51+F77+F90</f>
        <v>2138931</v>
      </c>
      <c r="G92" s="46">
        <f t="shared" si="16"/>
        <v>2474554</v>
      </c>
      <c r="H92" s="47">
        <f t="shared" si="16"/>
        <v>2422979</v>
      </c>
      <c r="I92" s="46">
        <f t="shared" si="16"/>
        <v>2422979</v>
      </c>
      <c r="J92" s="48">
        <f t="shared" si="16"/>
        <v>2422979</v>
      </c>
      <c r="K92" s="46">
        <f t="shared" si="16"/>
        <v>2516919</v>
      </c>
      <c r="L92" s="46">
        <f t="shared" si="16"/>
        <v>2608055</v>
      </c>
      <c r="M92" s="46">
        <f t="shared" si="16"/>
        <v>2743066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15242100</v>
      </c>
      <c r="F4" s="72">
        <f t="shared" ref="F4:M4" si="0">F5+F8+F47</f>
        <v>16776124</v>
      </c>
      <c r="G4" s="72">
        <f t="shared" si="0"/>
        <v>18147150</v>
      </c>
      <c r="H4" s="73">
        <f t="shared" si="0"/>
        <v>18729351</v>
      </c>
      <c r="I4" s="72">
        <f t="shared" si="0"/>
        <v>19286803</v>
      </c>
      <c r="J4" s="74">
        <f t="shared" si="0"/>
        <v>19749480</v>
      </c>
      <c r="K4" s="72">
        <f t="shared" si="0"/>
        <v>20924299</v>
      </c>
      <c r="L4" s="72">
        <f t="shared" si="0"/>
        <v>23490708.396000002</v>
      </c>
      <c r="M4" s="72">
        <f t="shared" si="0"/>
        <v>24830005.117988002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14199903</v>
      </c>
      <c r="F5" s="100">
        <f t="shared" ref="F5:M5" si="1">SUM(F6:F7)</f>
        <v>15643894</v>
      </c>
      <c r="G5" s="100">
        <f t="shared" si="1"/>
        <v>16785396</v>
      </c>
      <c r="H5" s="101">
        <f t="shared" si="1"/>
        <v>17436758</v>
      </c>
      <c r="I5" s="100">
        <f t="shared" si="1"/>
        <v>17793969</v>
      </c>
      <c r="J5" s="102">
        <f t="shared" si="1"/>
        <v>18249931</v>
      </c>
      <c r="K5" s="100">
        <f t="shared" si="1"/>
        <v>19480426</v>
      </c>
      <c r="L5" s="100">
        <f t="shared" si="1"/>
        <v>21734180</v>
      </c>
      <c r="M5" s="100">
        <f t="shared" si="1"/>
        <v>22975823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12081499</v>
      </c>
      <c r="F6" s="79">
        <v>13330849</v>
      </c>
      <c r="G6" s="79">
        <v>14435822</v>
      </c>
      <c r="H6" s="80">
        <v>14994447.380000001</v>
      </c>
      <c r="I6" s="79">
        <v>15301648.380000001</v>
      </c>
      <c r="J6" s="81">
        <v>15877702</v>
      </c>
      <c r="K6" s="79">
        <v>16766945.41</v>
      </c>
      <c r="L6" s="79">
        <v>18717554</v>
      </c>
      <c r="M6" s="79">
        <v>19794178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2118404</v>
      </c>
      <c r="F7" s="93">
        <v>2313045</v>
      </c>
      <c r="G7" s="93">
        <v>2349574</v>
      </c>
      <c r="H7" s="94">
        <v>2442310.62</v>
      </c>
      <c r="I7" s="93">
        <v>2492320.62</v>
      </c>
      <c r="J7" s="95">
        <v>2372229</v>
      </c>
      <c r="K7" s="93">
        <v>2713480.59</v>
      </c>
      <c r="L7" s="93">
        <v>3016626</v>
      </c>
      <c r="M7" s="93">
        <v>3181645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1039033</v>
      </c>
      <c r="F8" s="100">
        <f t="shared" ref="F8:M8" si="2">SUM(F9:F46)</f>
        <v>1132020</v>
      </c>
      <c r="G8" s="100">
        <f t="shared" si="2"/>
        <v>1361549</v>
      </c>
      <c r="H8" s="101">
        <f t="shared" si="2"/>
        <v>1292593</v>
      </c>
      <c r="I8" s="100">
        <f t="shared" si="2"/>
        <v>1492834</v>
      </c>
      <c r="J8" s="102">
        <f t="shared" si="2"/>
        <v>1499484</v>
      </c>
      <c r="K8" s="100">
        <f t="shared" si="2"/>
        <v>1443873</v>
      </c>
      <c r="L8" s="100">
        <f t="shared" si="2"/>
        <v>1756528.3960000002</v>
      </c>
      <c r="M8" s="100">
        <f t="shared" si="2"/>
        <v>1854182.1179879999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12010</v>
      </c>
      <c r="F9" s="79">
        <v>1806</v>
      </c>
      <c r="G9" s="79">
        <v>0</v>
      </c>
      <c r="H9" s="80">
        <v>0</v>
      </c>
      <c r="I9" s="79">
        <v>144</v>
      </c>
      <c r="J9" s="81">
        <v>1</v>
      </c>
      <c r="K9" s="79">
        <v>0</v>
      </c>
      <c r="L9" s="79">
        <v>0</v>
      </c>
      <c r="M9" s="79">
        <v>212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957</v>
      </c>
      <c r="F10" s="86">
        <v>999</v>
      </c>
      <c r="G10" s="86">
        <v>984</v>
      </c>
      <c r="H10" s="87">
        <v>834</v>
      </c>
      <c r="I10" s="86">
        <v>793</v>
      </c>
      <c r="J10" s="88">
        <v>2191</v>
      </c>
      <c r="K10" s="86">
        <v>948</v>
      </c>
      <c r="L10" s="86">
        <v>967</v>
      </c>
      <c r="M10" s="86">
        <v>766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12711</v>
      </c>
      <c r="F11" s="86">
        <v>41456</v>
      </c>
      <c r="G11" s="86">
        <v>21448</v>
      </c>
      <c r="H11" s="87">
        <v>6178</v>
      </c>
      <c r="I11" s="86">
        <v>860</v>
      </c>
      <c r="J11" s="88">
        <v>1730</v>
      </c>
      <c r="K11" s="86">
        <v>71</v>
      </c>
      <c r="L11" s="86">
        <v>74</v>
      </c>
      <c r="M11" s="86">
        <v>75.297999999998865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23</v>
      </c>
      <c r="F12" s="86">
        <v>0</v>
      </c>
      <c r="G12" s="86">
        <v>42</v>
      </c>
      <c r="H12" s="87">
        <v>0</v>
      </c>
      <c r="I12" s="86">
        <v>0</v>
      </c>
      <c r="J12" s="88">
        <v>11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12684</v>
      </c>
      <c r="F13" s="86">
        <v>14313</v>
      </c>
      <c r="G13" s="86">
        <v>14520</v>
      </c>
      <c r="H13" s="87">
        <v>0</v>
      </c>
      <c r="I13" s="86">
        <v>0</v>
      </c>
      <c r="J13" s="88">
        <v>3312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4717</v>
      </c>
      <c r="F14" s="86">
        <v>6409</v>
      </c>
      <c r="G14" s="86">
        <v>5594</v>
      </c>
      <c r="H14" s="87">
        <v>1667</v>
      </c>
      <c r="I14" s="86">
        <v>2623</v>
      </c>
      <c r="J14" s="88">
        <v>1420</v>
      </c>
      <c r="K14" s="86">
        <v>1371</v>
      </c>
      <c r="L14" s="86">
        <v>1401.9259999999999</v>
      </c>
      <c r="M14" s="86">
        <v>1364.105078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1169</v>
      </c>
      <c r="F15" s="86">
        <v>2041</v>
      </c>
      <c r="G15" s="86">
        <v>1603</v>
      </c>
      <c r="H15" s="87">
        <v>464</v>
      </c>
      <c r="I15" s="86">
        <v>1120</v>
      </c>
      <c r="J15" s="88">
        <v>11878</v>
      </c>
      <c r="K15" s="86">
        <v>870</v>
      </c>
      <c r="L15" s="86">
        <v>897.346</v>
      </c>
      <c r="M15" s="86">
        <v>924.17333799999994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26</v>
      </c>
      <c r="F16" s="86">
        <v>0</v>
      </c>
      <c r="G16" s="86">
        <v>0</v>
      </c>
      <c r="H16" s="87">
        <v>0</v>
      </c>
      <c r="I16" s="86">
        <v>4</v>
      </c>
      <c r="J16" s="88">
        <v>4</v>
      </c>
      <c r="K16" s="86">
        <v>0</v>
      </c>
      <c r="L16" s="86">
        <v>1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8949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2116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3000</v>
      </c>
      <c r="J21" s="88">
        <v>3000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25810</v>
      </c>
      <c r="F22" s="86">
        <v>12944</v>
      </c>
      <c r="G22" s="86">
        <v>23344</v>
      </c>
      <c r="H22" s="87">
        <v>14494</v>
      </c>
      <c r="I22" s="86">
        <v>31590</v>
      </c>
      <c r="J22" s="88">
        <v>10268</v>
      </c>
      <c r="K22" s="86">
        <v>36</v>
      </c>
      <c r="L22" s="86">
        <v>36.721999999999753</v>
      </c>
      <c r="M22" s="86">
        <v>38.598265999999512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27449</v>
      </c>
      <c r="F23" s="86">
        <v>319439</v>
      </c>
      <c r="G23" s="86">
        <v>580076</v>
      </c>
      <c r="H23" s="87">
        <v>539385</v>
      </c>
      <c r="I23" s="86">
        <v>559717</v>
      </c>
      <c r="J23" s="88">
        <v>560466</v>
      </c>
      <c r="K23" s="86">
        <v>588709</v>
      </c>
      <c r="L23" s="86">
        <v>624031</v>
      </c>
      <c r="M23" s="86">
        <v>660017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6740</v>
      </c>
      <c r="F25" s="86">
        <v>3226</v>
      </c>
      <c r="G25" s="86">
        <v>144</v>
      </c>
      <c r="H25" s="87">
        <v>0</v>
      </c>
      <c r="I25" s="86">
        <v>1520</v>
      </c>
      <c r="J25" s="88">
        <v>97</v>
      </c>
      <c r="K25" s="86">
        <v>1846</v>
      </c>
      <c r="L25" s="86">
        <v>1901</v>
      </c>
      <c r="M25" s="86">
        <v>1952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27</v>
      </c>
      <c r="J27" s="88">
        <v>67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6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10523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190003</v>
      </c>
      <c r="F31" s="86">
        <v>166763</v>
      </c>
      <c r="G31" s="86">
        <v>205148</v>
      </c>
      <c r="H31" s="87">
        <v>270429</v>
      </c>
      <c r="I31" s="86">
        <v>331609</v>
      </c>
      <c r="J31" s="88">
        <v>397991</v>
      </c>
      <c r="K31" s="86">
        <v>346086</v>
      </c>
      <c r="L31" s="86">
        <v>493364.72199999995</v>
      </c>
      <c r="M31" s="86">
        <v>519641.73626600002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868</v>
      </c>
      <c r="F32" s="86">
        <v>1086</v>
      </c>
      <c r="G32" s="86">
        <v>1085</v>
      </c>
      <c r="H32" s="87">
        <v>28</v>
      </c>
      <c r="I32" s="86">
        <v>23</v>
      </c>
      <c r="J32" s="88">
        <v>151</v>
      </c>
      <c r="K32" s="86">
        <v>18</v>
      </c>
      <c r="L32" s="86">
        <v>19</v>
      </c>
      <c r="M32" s="86">
        <v>20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397</v>
      </c>
      <c r="G33" s="86">
        <v>297</v>
      </c>
      <c r="H33" s="87">
        <v>0</v>
      </c>
      <c r="I33" s="86">
        <v>0</v>
      </c>
      <c r="J33" s="88">
        <v>255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20000</v>
      </c>
      <c r="J36" s="88">
        <v>20197</v>
      </c>
      <c r="K36" s="86">
        <v>45106</v>
      </c>
      <c r="L36" s="86">
        <v>47182</v>
      </c>
      <c r="M36" s="86">
        <v>49683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328236</v>
      </c>
      <c r="F37" s="86">
        <v>180583</v>
      </c>
      <c r="G37" s="86">
        <v>24773</v>
      </c>
      <c r="H37" s="87">
        <v>32937</v>
      </c>
      <c r="I37" s="86">
        <v>25984</v>
      </c>
      <c r="J37" s="88">
        <v>2737</v>
      </c>
      <c r="K37" s="86">
        <v>668</v>
      </c>
      <c r="L37" s="86">
        <v>694</v>
      </c>
      <c r="M37" s="86">
        <v>724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26533</v>
      </c>
      <c r="F38" s="86">
        <v>30684</v>
      </c>
      <c r="G38" s="86">
        <v>6016</v>
      </c>
      <c r="H38" s="87">
        <v>12272</v>
      </c>
      <c r="I38" s="86">
        <v>4897</v>
      </c>
      <c r="J38" s="88">
        <v>2322</v>
      </c>
      <c r="K38" s="86">
        <v>2140</v>
      </c>
      <c r="L38" s="86">
        <v>2206.02</v>
      </c>
      <c r="M38" s="86">
        <v>2272.53206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17412</v>
      </c>
      <c r="F39" s="86">
        <v>12799</v>
      </c>
      <c r="G39" s="86">
        <v>1129</v>
      </c>
      <c r="H39" s="87">
        <v>864</v>
      </c>
      <c r="I39" s="86">
        <v>864</v>
      </c>
      <c r="J39" s="88">
        <v>189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110652</v>
      </c>
      <c r="F40" s="86">
        <v>63347</v>
      </c>
      <c r="G40" s="86">
        <v>142097</v>
      </c>
      <c r="H40" s="87">
        <v>58407</v>
      </c>
      <c r="I40" s="86">
        <v>213642</v>
      </c>
      <c r="J40" s="88">
        <v>218406</v>
      </c>
      <c r="K40" s="86">
        <v>93612</v>
      </c>
      <c r="L40" s="86">
        <v>97918</v>
      </c>
      <c r="M40" s="86">
        <v>103266.47399999999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162388</v>
      </c>
      <c r="F41" s="86">
        <v>207169</v>
      </c>
      <c r="G41" s="86">
        <v>238516</v>
      </c>
      <c r="H41" s="87">
        <v>273542</v>
      </c>
      <c r="I41" s="86">
        <v>273923</v>
      </c>
      <c r="J41" s="88">
        <v>232351</v>
      </c>
      <c r="K41" s="86">
        <v>343755</v>
      </c>
      <c r="L41" s="86">
        <v>466781.80200000003</v>
      </c>
      <c r="M41" s="86">
        <v>491471.28350600001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3470</v>
      </c>
      <c r="F42" s="86">
        <v>9531</v>
      </c>
      <c r="G42" s="86">
        <v>8125</v>
      </c>
      <c r="H42" s="87">
        <v>2764</v>
      </c>
      <c r="I42" s="86">
        <v>3136</v>
      </c>
      <c r="J42" s="88">
        <v>3039</v>
      </c>
      <c r="K42" s="86">
        <v>1874</v>
      </c>
      <c r="L42" s="86">
        <v>1968.28</v>
      </c>
      <c r="M42" s="86">
        <v>1707.25884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90813</v>
      </c>
      <c r="F43" s="86">
        <v>42165</v>
      </c>
      <c r="G43" s="86">
        <v>76370</v>
      </c>
      <c r="H43" s="87">
        <v>76196</v>
      </c>
      <c r="I43" s="86">
        <v>12869</v>
      </c>
      <c r="J43" s="88">
        <v>10188</v>
      </c>
      <c r="K43" s="86">
        <v>15156</v>
      </c>
      <c r="L43" s="86">
        <v>15433.954</v>
      </c>
      <c r="M43" s="86">
        <v>18359.051562000001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3262</v>
      </c>
      <c r="F44" s="86">
        <v>3812</v>
      </c>
      <c r="G44" s="86">
        <v>6235</v>
      </c>
      <c r="H44" s="87">
        <v>17</v>
      </c>
      <c r="I44" s="86">
        <v>2522</v>
      </c>
      <c r="J44" s="88">
        <v>5823</v>
      </c>
      <c r="K44" s="86">
        <v>290</v>
      </c>
      <c r="L44" s="86">
        <v>299</v>
      </c>
      <c r="M44" s="86">
        <v>308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1100</v>
      </c>
      <c r="F45" s="86">
        <v>2102</v>
      </c>
      <c r="G45" s="86">
        <v>1884</v>
      </c>
      <c r="H45" s="87">
        <v>2115</v>
      </c>
      <c r="I45" s="86">
        <v>1967</v>
      </c>
      <c r="J45" s="88">
        <v>232</v>
      </c>
      <c r="K45" s="86">
        <v>1317</v>
      </c>
      <c r="L45" s="86">
        <v>1351.624</v>
      </c>
      <c r="M45" s="86">
        <v>1379.607072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3</v>
      </c>
      <c r="H46" s="94">
        <v>0</v>
      </c>
      <c r="I46" s="93">
        <v>0</v>
      </c>
      <c r="J46" s="95">
        <v>629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3164</v>
      </c>
      <c r="F47" s="100">
        <f t="shared" ref="F47:M47" si="3">SUM(F48:F49)</f>
        <v>210</v>
      </c>
      <c r="G47" s="100">
        <f t="shared" si="3"/>
        <v>205</v>
      </c>
      <c r="H47" s="101">
        <f t="shared" si="3"/>
        <v>0</v>
      </c>
      <c r="I47" s="100">
        <f t="shared" si="3"/>
        <v>0</v>
      </c>
      <c r="J47" s="102">
        <f t="shared" si="3"/>
        <v>65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3164</v>
      </c>
      <c r="F48" s="79">
        <v>210</v>
      </c>
      <c r="G48" s="79">
        <v>97</v>
      </c>
      <c r="H48" s="80">
        <v>0</v>
      </c>
      <c r="I48" s="79">
        <v>0</v>
      </c>
      <c r="J48" s="81">
        <v>65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108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937588</v>
      </c>
      <c r="F51" s="72">
        <f t="shared" ref="F51:M51" si="4">F52+F59+F62+F63+F64+F72+F73</f>
        <v>1217044</v>
      </c>
      <c r="G51" s="72">
        <f t="shared" si="4"/>
        <v>1306282</v>
      </c>
      <c r="H51" s="73">
        <f t="shared" si="4"/>
        <v>1583828</v>
      </c>
      <c r="I51" s="72">
        <f t="shared" si="4"/>
        <v>1635090</v>
      </c>
      <c r="J51" s="74">
        <f t="shared" si="4"/>
        <v>1635604</v>
      </c>
      <c r="K51" s="72">
        <f t="shared" si="4"/>
        <v>1959521</v>
      </c>
      <c r="L51" s="72">
        <f t="shared" si="4"/>
        <v>2054419</v>
      </c>
      <c r="M51" s="72">
        <f t="shared" si="4"/>
        <v>2165381.4539999999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903445</v>
      </c>
      <c r="F72" s="86">
        <v>1147265</v>
      </c>
      <c r="G72" s="86">
        <v>1196279</v>
      </c>
      <c r="H72" s="87">
        <v>1535112</v>
      </c>
      <c r="I72" s="86">
        <v>1586374</v>
      </c>
      <c r="J72" s="88">
        <v>1571700</v>
      </c>
      <c r="K72" s="86">
        <v>1864521</v>
      </c>
      <c r="L72" s="86">
        <v>1954289</v>
      </c>
      <c r="M72" s="86">
        <v>2059944.4539999999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34143</v>
      </c>
      <c r="F73" s="86">
        <f t="shared" ref="F73:M73" si="12">SUM(F74:F75)</f>
        <v>69779</v>
      </c>
      <c r="G73" s="86">
        <f t="shared" si="12"/>
        <v>110003</v>
      </c>
      <c r="H73" s="87">
        <f t="shared" si="12"/>
        <v>48716</v>
      </c>
      <c r="I73" s="86">
        <f t="shared" si="12"/>
        <v>48716</v>
      </c>
      <c r="J73" s="88">
        <f t="shared" si="12"/>
        <v>63904</v>
      </c>
      <c r="K73" s="86">
        <f t="shared" si="12"/>
        <v>95000</v>
      </c>
      <c r="L73" s="86">
        <f t="shared" si="12"/>
        <v>100130</v>
      </c>
      <c r="M73" s="86">
        <f t="shared" si="12"/>
        <v>105437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34143</v>
      </c>
      <c r="F74" s="79">
        <v>69779</v>
      </c>
      <c r="G74" s="79">
        <v>110003</v>
      </c>
      <c r="H74" s="80">
        <v>48716</v>
      </c>
      <c r="I74" s="79">
        <v>48716</v>
      </c>
      <c r="J74" s="81">
        <v>63904</v>
      </c>
      <c r="K74" s="79">
        <v>95000</v>
      </c>
      <c r="L74" s="79">
        <v>100130</v>
      </c>
      <c r="M74" s="79">
        <v>105437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66865</v>
      </c>
      <c r="F77" s="72">
        <f t="shared" ref="F77:M77" si="13">F78+F81+F84+F85+F86+F87+F88</f>
        <v>44848</v>
      </c>
      <c r="G77" s="72">
        <f t="shared" si="13"/>
        <v>19374</v>
      </c>
      <c r="H77" s="73">
        <f t="shared" si="13"/>
        <v>66404</v>
      </c>
      <c r="I77" s="72">
        <f t="shared" si="13"/>
        <v>60285</v>
      </c>
      <c r="J77" s="74">
        <f t="shared" si="13"/>
        <v>53057</v>
      </c>
      <c r="K77" s="72">
        <f t="shared" si="13"/>
        <v>28526</v>
      </c>
      <c r="L77" s="72">
        <f t="shared" si="13"/>
        <v>29216.740000000005</v>
      </c>
      <c r="M77" s="72">
        <f t="shared" si="13"/>
        <v>30757.989220000003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1289</v>
      </c>
      <c r="H78" s="101">
        <f t="shared" si="14"/>
        <v>0</v>
      </c>
      <c r="I78" s="100">
        <f t="shared" si="14"/>
        <v>23234</v>
      </c>
      <c r="J78" s="102">
        <f t="shared" si="14"/>
        <v>30289</v>
      </c>
      <c r="K78" s="100">
        <f t="shared" si="14"/>
        <v>27958</v>
      </c>
      <c r="L78" s="100">
        <f t="shared" si="14"/>
        <v>28627</v>
      </c>
      <c r="M78" s="100">
        <f t="shared" si="14"/>
        <v>30144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1289</v>
      </c>
      <c r="H79" s="80">
        <v>0</v>
      </c>
      <c r="I79" s="79">
        <v>23234</v>
      </c>
      <c r="J79" s="81">
        <v>30289</v>
      </c>
      <c r="K79" s="79">
        <v>27958</v>
      </c>
      <c r="L79" s="79">
        <v>28627</v>
      </c>
      <c r="M79" s="79">
        <v>30144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66865</v>
      </c>
      <c r="F81" s="86">
        <f t="shared" ref="F81:M81" si="15">SUM(F82:F83)</f>
        <v>44848</v>
      </c>
      <c r="G81" s="86">
        <f t="shared" si="15"/>
        <v>17521</v>
      </c>
      <c r="H81" s="87">
        <f t="shared" si="15"/>
        <v>66404</v>
      </c>
      <c r="I81" s="86">
        <f t="shared" si="15"/>
        <v>37051</v>
      </c>
      <c r="J81" s="88">
        <f t="shared" si="15"/>
        <v>22768</v>
      </c>
      <c r="K81" s="86">
        <f t="shared" si="15"/>
        <v>568</v>
      </c>
      <c r="L81" s="86">
        <f t="shared" si="15"/>
        <v>589.74000000000524</v>
      </c>
      <c r="M81" s="86">
        <f t="shared" si="15"/>
        <v>613.98922000000493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66865</v>
      </c>
      <c r="F83" s="93">
        <v>44848</v>
      </c>
      <c r="G83" s="93">
        <v>17521</v>
      </c>
      <c r="H83" s="94">
        <v>66404</v>
      </c>
      <c r="I83" s="93">
        <v>37051</v>
      </c>
      <c r="J83" s="95">
        <v>22768</v>
      </c>
      <c r="K83" s="93">
        <v>568</v>
      </c>
      <c r="L83" s="93">
        <v>589.74000000000524</v>
      </c>
      <c r="M83" s="93">
        <v>613.98922000000493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564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16246553</v>
      </c>
      <c r="F92" s="46">
        <f t="shared" ref="F92:M92" si="16">F4+F51+F77+F90</f>
        <v>18038016</v>
      </c>
      <c r="G92" s="46">
        <f t="shared" si="16"/>
        <v>19472806</v>
      </c>
      <c r="H92" s="47">
        <f t="shared" si="16"/>
        <v>20379583</v>
      </c>
      <c r="I92" s="46">
        <f t="shared" si="16"/>
        <v>20982178</v>
      </c>
      <c r="J92" s="48">
        <f t="shared" si="16"/>
        <v>21438141</v>
      </c>
      <c r="K92" s="46">
        <f t="shared" si="16"/>
        <v>22912346</v>
      </c>
      <c r="L92" s="46">
        <f t="shared" si="16"/>
        <v>25574344.136</v>
      </c>
      <c r="M92" s="46">
        <f t="shared" si="16"/>
        <v>27026144.561208002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0</v>
      </c>
      <c r="F4" s="72">
        <f t="shared" ref="F4:M4" si="0">F5+F8+F47</f>
        <v>0</v>
      </c>
      <c r="G4" s="72">
        <f t="shared" si="0"/>
        <v>0</v>
      </c>
      <c r="H4" s="73">
        <f t="shared" si="0"/>
        <v>0</v>
      </c>
      <c r="I4" s="72">
        <f t="shared" si="0"/>
        <v>4000</v>
      </c>
      <c r="J4" s="74">
        <f t="shared" si="0"/>
        <v>4000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0</v>
      </c>
      <c r="F5" s="100">
        <f t="shared" ref="F5:M5" si="1">SUM(F6:F7)</f>
        <v>0</v>
      </c>
      <c r="G5" s="100">
        <f t="shared" si="1"/>
        <v>0</v>
      </c>
      <c r="H5" s="101">
        <f t="shared" si="1"/>
        <v>0</v>
      </c>
      <c r="I5" s="100">
        <f t="shared" si="1"/>
        <v>0</v>
      </c>
      <c r="J5" s="102">
        <f t="shared" si="1"/>
        <v>0</v>
      </c>
      <c r="K5" s="100">
        <f t="shared" si="1"/>
        <v>0</v>
      </c>
      <c r="L5" s="100">
        <f t="shared" si="1"/>
        <v>0</v>
      </c>
      <c r="M5" s="100">
        <f t="shared" si="1"/>
        <v>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0</v>
      </c>
      <c r="F6" s="79">
        <v>0</v>
      </c>
      <c r="G6" s="79">
        <v>0</v>
      </c>
      <c r="H6" s="80">
        <v>0</v>
      </c>
      <c r="I6" s="79">
        <v>0</v>
      </c>
      <c r="J6" s="81">
        <v>0</v>
      </c>
      <c r="K6" s="79">
        <v>0</v>
      </c>
      <c r="L6" s="79">
        <v>0</v>
      </c>
      <c r="M6" s="79">
        <v>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0</v>
      </c>
      <c r="F7" s="93">
        <v>0</v>
      </c>
      <c r="G7" s="93">
        <v>0</v>
      </c>
      <c r="H7" s="94">
        <v>0</v>
      </c>
      <c r="I7" s="93">
        <v>0</v>
      </c>
      <c r="J7" s="95">
        <v>0</v>
      </c>
      <c r="K7" s="93">
        <v>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0</v>
      </c>
      <c r="F8" s="100">
        <f t="shared" ref="F8:M8" si="2">SUM(F9:F46)</f>
        <v>0</v>
      </c>
      <c r="G8" s="100">
        <f t="shared" si="2"/>
        <v>0</v>
      </c>
      <c r="H8" s="101">
        <f t="shared" si="2"/>
        <v>0</v>
      </c>
      <c r="I8" s="100">
        <f t="shared" si="2"/>
        <v>4000</v>
      </c>
      <c r="J8" s="102">
        <f t="shared" si="2"/>
        <v>4000</v>
      </c>
      <c r="K8" s="100">
        <f t="shared" si="2"/>
        <v>0</v>
      </c>
      <c r="L8" s="100">
        <f t="shared" si="2"/>
        <v>0</v>
      </c>
      <c r="M8" s="100">
        <f t="shared" si="2"/>
        <v>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4000</v>
      </c>
      <c r="J17" s="88">
        <v>3938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0</v>
      </c>
      <c r="J38" s="88">
        <v>32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0</v>
      </c>
      <c r="F42" s="86">
        <v>0</v>
      </c>
      <c r="G42" s="86">
        <v>0</v>
      </c>
      <c r="H42" s="87">
        <v>0</v>
      </c>
      <c r="I42" s="86">
        <v>0</v>
      </c>
      <c r="J42" s="88">
        <v>25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0</v>
      </c>
      <c r="I44" s="86">
        <v>0</v>
      </c>
      <c r="J44" s="88">
        <v>5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353036</v>
      </c>
      <c r="F51" s="72">
        <f t="shared" ref="F51:M51" si="4">F52+F59+F62+F63+F64+F72+F73</f>
        <v>409004</v>
      </c>
      <c r="G51" s="72">
        <f t="shared" si="4"/>
        <v>421446</v>
      </c>
      <c r="H51" s="73">
        <f t="shared" si="4"/>
        <v>490304</v>
      </c>
      <c r="I51" s="72">
        <f t="shared" si="4"/>
        <v>456304</v>
      </c>
      <c r="J51" s="74">
        <f t="shared" si="4"/>
        <v>456304</v>
      </c>
      <c r="K51" s="72">
        <f t="shared" si="4"/>
        <v>514329</v>
      </c>
      <c r="L51" s="72">
        <f t="shared" si="4"/>
        <v>537988</v>
      </c>
      <c r="M51" s="72">
        <f t="shared" si="4"/>
        <v>566502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353036</v>
      </c>
      <c r="F72" s="86">
        <v>409004</v>
      </c>
      <c r="G72" s="86">
        <v>421446</v>
      </c>
      <c r="H72" s="87">
        <v>490304</v>
      </c>
      <c r="I72" s="86">
        <v>456304</v>
      </c>
      <c r="J72" s="88">
        <v>456304</v>
      </c>
      <c r="K72" s="86">
        <v>514329</v>
      </c>
      <c r="L72" s="86">
        <v>537988</v>
      </c>
      <c r="M72" s="86">
        <v>566502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353036</v>
      </c>
      <c r="F92" s="46">
        <f t="shared" ref="F92:M92" si="16">F4+F51+F77+F90</f>
        <v>409004</v>
      </c>
      <c r="G92" s="46">
        <f t="shared" si="16"/>
        <v>421446</v>
      </c>
      <c r="H92" s="47">
        <f t="shared" si="16"/>
        <v>490304</v>
      </c>
      <c r="I92" s="46">
        <f t="shared" si="16"/>
        <v>460304</v>
      </c>
      <c r="J92" s="48">
        <f t="shared" si="16"/>
        <v>460304</v>
      </c>
      <c r="K92" s="46">
        <f t="shared" si="16"/>
        <v>514329</v>
      </c>
      <c r="L92" s="46">
        <f t="shared" si="16"/>
        <v>537988</v>
      </c>
      <c r="M92" s="46">
        <f t="shared" si="16"/>
        <v>566502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985901</v>
      </c>
      <c r="F4" s="72">
        <f t="shared" ref="F4:M4" si="0">F5+F8+F47</f>
        <v>1079645</v>
      </c>
      <c r="G4" s="72">
        <f t="shared" si="0"/>
        <v>1206476</v>
      </c>
      <c r="H4" s="73">
        <f t="shared" si="0"/>
        <v>1336329</v>
      </c>
      <c r="I4" s="72">
        <f t="shared" si="0"/>
        <v>1380279</v>
      </c>
      <c r="J4" s="74">
        <f t="shared" si="0"/>
        <v>1378295</v>
      </c>
      <c r="K4" s="72">
        <f t="shared" si="0"/>
        <v>1506697</v>
      </c>
      <c r="L4" s="72">
        <f t="shared" si="0"/>
        <v>1548641</v>
      </c>
      <c r="M4" s="72">
        <f t="shared" si="0"/>
        <v>1606137.8049999999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969401</v>
      </c>
      <c r="F5" s="100">
        <f t="shared" ref="F5:M5" si="1">SUM(F6:F7)</f>
        <v>1072783</v>
      </c>
      <c r="G5" s="100">
        <f t="shared" si="1"/>
        <v>1170860</v>
      </c>
      <c r="H5" s="101">
        <f t="shared" si="1"/>
        <v>1295030</v>
      </c>
      <c r="I5" s="100">
        <f t="shared" si="1"/>
        <v>1360987</v>
      </c>
      <c r="J5" s="102">
        <f t="shared" si="1"/>
        <v>1360987</v>
      </c>
      <c r="K5" s="100">
        <f t="shared" si="1"/>
        <v>1490961</v>
      </c>
      <c r="L5" s="100">
        <f t="shared" si="1"/>
        <v>1532182</v>
      </c>
      <c r="M5" s="100">
        <f t="shared" si="1"/>
        <v>1588807.0599999998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823867</v>
      </c>
      <c r="F6" s="79">
        <v>910347</v>
      </c>
      <c r="G6" s="79">
        <v>1006940</v>
      </c>
      <c r="H6" s="80">
        <v>1115420</v>
      </c>
      <c r="I6" s="79">
        <v>1170674</v>
      </c>
      <c r="J6" s="81">
        <v>1184059</v>
      </c>
      <c r="K6" s="79">
        <v>1298443</v>
      </c>
      <c r="L6" s="79">
        <v>1325466</v>
      </c>
      <c r="M6" s="79">
        <v>1372975.7559999998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145534</v>
      </c>
      <c r="F7" s="93">
        <v>162436</v>
      </c>
      <c r="G7" s="93">
        <v>163920</v>
      </c>
      <c r="H7" s="94">
        <v>179610</v>
      </c>
      <c r="I7" s="93">
        <v>190313</v>
      </c>
      <c r="J7" s="95">
        <v>176928</v>
      </c>
      <c r="K7" s="93">
        <v>192518</v>
      </c>
      <c r="L7" s="93">
        <v>206716</v>
      </c>
      <c r="M7" s="93">
        <v>215831.30399999997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16500</v>
      </c>
      <c r="F8" s="100">
        <f t="shared" ref="F8:M8" si="2">SUM(F9:F46)</f>
        <v>6862</v>
      </c>
      <c r="G8" s="100">
        <f t="shared" si="2"/>
        <v>35616</v>
      </c>
      <c r="H8" s="101">
        <f t="shared" si="2"/>
        <v>41299</v>
      </c>
      <c r="I8" s="100">
        <f t="shared" si="2"/>
        <v>19292</v>
      </c>
      <c r="J8" s="102">
        <f t="shared" si="2"/>
        <v>17308</v>
      </c>
      <c r="K8" s="100">
        <f t="shared" si="2"/>
        <v>15736</v>
      </c>
      <c r="L8" s="100">
        <f t="shared" si="2"/>
        <v>16459</v>
      </c>
      <c r="M8" s="100">
        <f t="shared" si="2"/>
        <v>17330.744999999999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9</v>
      </c>
      <c r="J9" s="81">
        <v>0</v>
      </c>
      <c r="K9" s="79">
        <v>26</v>
      </c>
      <c r="L9" s="79">
        <v>27</v>
      </c>
      <c r="M9" s="79">
        <v>28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130</v>
      </c>
      <c r="I10" s="86">
        <v>130</v>
      </c>
      <c r="J10" s="88">
        <v>130</v>
      </c>
      <c r="K10" s="86">
        <v>240</v>
      </c>
      <c r="L10" s="86">
        <v>251</v>
      </c>
      <c r="M10" s="86">
        <v>263.62599999999998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4</v>
      </c>
      <c r="H11" s="87">
        <v>0</v>
      </c>
      <c r="I11" s="86">
        <v>10</v>
      </c>
      <c r="J11" s="88">
        <v>0</v>
      </c>
      <c r="K11" s="86">
        <v>94</v>
      </c>
      <c r="L11" s="86">
        <v>98</v>
      </c>
      <c r="M11" s="86">
        <v>103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2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62</v>
      </c>
      <c r="F14" s="86">
        <v>99</v>
      </c>
      <c r="G14" s="86">
        <v>576</v>
      </c>
      <c r="H14" s="87">
        <v>503</v>
      </c>
      <c r="I14" s="86">
        <v>542</v>
      </c>
      <c r="J14" s="88">
        <v>503</v>
      </c>
      <c r="K14" s="86">
        <v>593</v>
      </c>
      <c r="L14" s="86">
        <v>620</v>
      </c>
      <c r="M14" s="86">
        <v>653.30899999999997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23</v>
      </c>
      <c r="G15" s="86">
        <v>145</v>
      </c>
      <c r="H15" s="87">
        <v>11</v>
      </c>
      <c r="I15" s="86">
        <v>455</v>
      </c>
      <c r="J15" s="88">
        <v>96</v>
      </c>
      <c r="K15" s="86">
        <v>638</v>
      </c>
      <c r="L15" s="86">
        <v>667</v>
      </c>
      <c r="M15" s="86">
        <v>701.63599999999997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25</v>
      </c>
      <c r="F22" s="86">
        <v>0</v>
      </c>
      <c r="G22" s="86">
        <v>29</v>
      </c>
      <c r="H22" s="87">
        <v>0</v>
      </c>
      <c r="I22" s="86">
        <v>2</v>
      </c>
      <c r="J22" s="88">
        <v>2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3315</v>
      </c>
      <c r="F23" s="86">
        <v>2223</v>
      </c>
      <c r="G23" s="86">
        <v>148</v>
      </c>
      <c r="H23" s="87">
        <v>5480</v>
      </c>
      <c r="I23" s="86">
        <v>5423</v>
      </c>
      <c r="J23" s="88">
        <v>3439</v>
      </c>
      <c r="K23" s="86">
        <v>240</v>
      </c>
      <c r="L23" s="86">
        <v>251</v>
      </c>
      <c r="M23" s="86">
        <v>263.63599999999951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1655</v>
      </c>
      <c r="F25" s="86">
        <v>1840</v>
      </c>
      <c r="G25" s="86">
        <v>1716</v>
      </c>
      <c r="H25" s="87">
        <v>0</v>
      </c>
      <c r="I25" s="86">
        <v>1690</v>
      </c>
      <c r="J25" s="88">
        <v>1690</v>
      </c>
      <c r="K25" s="86">
        <v>5716</v>
      </c>
      <c r="L25" s="86">
        <v>5979</v>
      </c>
      <c r="M25" s="86">
        <v>6296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-2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3924</v>
      </c>
      <c r="F31" s="86">
        <v>5</v>
      </c>
      <c r="G31" s="86">
        <v>12357</v>
      </c>
      <c r="H31" s="87">
        <v>4322</v>
      </c>
      <c r="I31" s="86">
        <v>4367</v>
      </c>
      <c r="J31" s="88">
        <v>6804</v>
      </c>
      <c r="K31" s="86">
        <v>229</v>
      </c>
      <c r="L31" s="86">
        <v>240</v>
      </c>
      <c r="M31" s="86">
        <v>253.37899999999991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108</v>
      </c>
      <c r="I33" s="86">
        <v>108</v>
      </c>
      <c r="J33" s="88">
        <v>0</v>
      </c>
      <c r="K33" s="86">
        <v>0</v>
      </c>
      <c r="L33" s="86">
        <v>0</v>
      </c>
      <c r="M33" s="86">
        <v>0.30699999999998795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7</v>
      </c>
      <c r="F37" s="86">
        <v>199</v>
      </c>
      <c r="G37" s="86">
        <v>341</v>
      </c>
      <c r="H37" s="87">
        <v>166</v>
      </c>
      <c r="I37" s="86">
        <v>186</v>
      </c>
      <c r="J37" s="88">
        <v>274</v>
      </c>
      <c r="K37" s="86">
        <v>137</v>
      </c>
      <c r="L37" s="86">
        <v>143</v>
      </c>
      <c r="M37" s="86">
        <v>150.64599999999999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444</v>
      </c>
      <c r="F38" s="86">
        <v>709</v>
      </c>
      <c r="G38" s="86">
        <v>399</v>
      </c>
      <c r="H38" s="87">
        <v>162</v>
      </c>
      <c r="I38" s="86">
        <v>802</v>
      </c>
      <c r="J38" s="88">
        <v>181</v>
      </c>
      <c r="K38" s="86">
        <v>739</v>
      </c>
      <c r="L38" s="86">
        <v>773</v>
      </c>
      <c r="M38" s="86">
        <v>813.38099999999997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4595</v>
      </c>
      <c r="F39" s="86">
        <v>22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913</v>
      </c>
      <c r="F40" s="86">
        <v>1</v>
      </c>
      <c r="G40" s="86">
        <v>55</v>
      </c>
      <c r="H40" s="87">
        <v>26271</v>
      </c>
      <c r="I40" s="86">
        <v>673</v>
      </c>
      <c r="J40" s="88">
        <v>0</v>
      </c>
      <c r="K40" s="86">
        <v>0</v>
      </c>
      <c r="L40" s="86">
        <v>0</v>
      </c>
      <c r="M40" s="86">
        <v>6295.7779999999984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115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235</v>
      </c>
      <c r="L41" s="86">
        <v>246</v>
      </c>
      <c r="M41" s="86">
        <v>261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1370</v>
      </c>
      <c r="F42" s="86">
        <v>903</v>
      </c>
      <c r="G42" s="86">
        <v>3211</v>
      </c>
      <c r="H42" s="87">
        <v>990</v>
      </c>
      <c r="I42" s="86">
        <v>2172</v>
      </c>
      <c r="J42" s="88">
        <v>1630</v>
      </c>
      <c r="K42" s="86">
        <v>5845</v>
      </c>
      <c r="L42" s="86">
        <v>6114</v>
      </c>
      <c r="M42" s="86">
        <v>141.61099999999988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736</v>
      </c>
      <c r="G43" s="86">
        <v>16547</v>
      </c>
      <c r="H43" s="87">
        <v>3004</v>
      </c>
      <c r="I43" s="86">
        <v>2495</v>
      </c>
      <c r="J43" s="88">
        <v>2015</v>
      </c>
      <c r="K43" s="86">
        <v>587</v>
      </c>
      <c r="L43" s="86">
        <v>614</v>
      </c>
      <c r="M43" s="86">
        <v>646.63799999999992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42</v>
      </c>
      <c r="F44" s="86">
        <v>86</v>
      </c>
      <c r="G44" s="86">
        <v>86</v>
      </c>
      <c r="H44" s="87">
        <v>14</v>
      </c>
      <c r="I44" s="86">
        <v>98</v>
      </c>
      <c r="J44" s="88">
        <v>433</v>
      </c>
      <c r="K44" s="86">
        <v>337</v>
      </c>
      <c r="L44" s="86">
        <v>353</v>
      </c>
      <c r="M44" s="86">
        <v>371.84800000000001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33</v>
      </c>
      <c r="F45" s="86">
        <v>16</v>
      </c>
      <c r="G45" s="86">
        <v>0</v>
      </c>
      <c r="H45" s="87">
        <v>138</v>
      </c>
      <c r="I45" s="86">
        <v>130</v>
      </c>
      <c r="J45" s="88">
        <v>113</v>
      </c>
      <c r="K45" s="86">
        <v>80</v>
      </c>
      <c r="L45" s="86">
        <v>83</v>
      </c>
      <c r="M45" s="86">
        <v>86.949999999999989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292509</v>
      </c>
      <c r="F51" s="72">
        <f t="shared" ref="F51:M51" si="4">F52+F59+F62+F63+F64+F72+F73</f>
        <v>210976</v>
      </c>
      <c r="G51" s="72">
        <f t="shared" si="4"/>
        <v>237437</v>
      </c>
      <c r="H51" s="73">
        <f t="shared" si="4"/>
        <v>275631</v>
      </c>
      <c r="I51" s="72">
        <f t="shared" si="4"/>
        <v>294631</v>
      </c>
      <c r="J51" s="74">
        <f t="shared" si="4"/>
        <v>296615</v>
      </c>
      <c r="K51" s="72">
        <f t="shared" si="4"/>
        <v>310674</v>
      </c>
      <c r="L51" s="72">
        <f t="shared" si="4"/>
        <v>324965</v>
      </c>
      <c r="M51" s="72">
        <f t="shared" si="4"/>
        <v>342188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290450</v>
      </c>
      <c r="F72" s="86">
        <v>205601</v>
      </c>
      <c r="G72" s="86">
        <v>231546</v>
      </c>
      <c r="H72" s="87">
        <v>273380</v>
      </c>
      <c r="I72" s="86">
        <v>292380</v>
      </c>
      <c r="J72" s="88">
        <v>292380</v>
      </c>
      <c r="K72" s="86">
        <v>308345</v>
      </c>
      <c r="L72" s="86">
        <v>322529</v>
      </c>
      <c r="M72" s="86">
        <v>339623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2059</v>
      </c>
      <c r="F73" s="86">
        <f t="shared" ref="F73:M73" si="12">SUM(F74:F75)</f>
        <v>5375</v>
      </c>
      <c r="G73" s="86">
        <f t="shared" si="12"/>
        <v>5891</v>
      </c>
      <c r="H73" s="87">
        <f t="shared" si="12"/>
        <v>2251</v>
      </c>
      <c r="I73" s="86">
        <f t="shared" si="12"/>
        <v>2251</v>
      </c>
      <c r="J73" s="88">
        <f t="shared" si="12"/>
        <v>4235</v>
      </c>
      <c r="K73" s="86">
        <f t="shared" si="12"/>
        <v>2329</v>
      </c>
      <c r="L73" s="86">
        <f t="shared" si="12"/>
        <v>2436</v>
      </c>
      <c r="M73" s="86">
        <f t="shared" si="12"/>
        <v>2565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2059</v>
      </c>
      <c r="F74" s="79">
        <v>5375</v>
      </c>
      <c r="G74" s="79">
        <v>5891</v>
      </c>
      <c r="H74" s="80">
        <v>2251</v>
      </c>
      <c r="I74" s="79">
        <v>2251</v>
      </c>
      <c r="J74" s="81">
        <v>4235</v>
      </c>
      <c r="K74" s="79">
        <v>2329</v>
      </c>
      <c r="L74" s="79">
        <v>2436</v>
      </c>
      <c r="M74" s="79">
        <v>2565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401</v>
      </c>
      <c r="H77" s="73">
        <f t="shared" si="13"/>
        <v>83</v>
      </c>
      <c r="I77" s="72">
        <f t="shared" si="13"/>
        <v>90</v>
      </c>
      <c r="J77" s="74">
        <f t="shared" si="13"/>
        <v>90</v>
      </c>
      <c r="K77" s="72">
        <f t="shared" si="13"/>
        <v>105</v>
      </c>
      <c r="L77" s="72">
        <f t="shared" si="13"/>
        <v>110</v>
      </c>
      <c r="M77" s="72">
        <f t="shared" si="13"/>
        <v>117.223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401</v>
      </c>
      <c r="H81" s="87">
        <f t="shared" si="15"/>
        <v>83</v>
      </c>
      <c r="I81" s="86">
        <f t="shared" si="15"/>
        <v>90</v>
      </c>
      <c r="J81" s="88">
        <f t="shared" si="15"/>
        <v>90</v>
      </c>
      <c r="K81" s="86">
        <f t="shared" si="15"/>
        <v>105</v>
      </c>
      <c r="L81" s="86">
        <f t="shared" si="15"/>
        <v>110</v>
      </c>
      <c r="M81" s="86">
        <f t="shared" si="15"/>
        <v>117.223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401</v>
      </c>
      <c r="H83" s="94">
        <v>83</v>
      </c>
      <c r="I83" s="93">
        <v>90</v>
      </c>
      <c r="J83" s="95">
        <v>90</v>
      </c>
      <c r="K83" s="93">
        <v>105</v>
      </c>
      <c r="L83" s="93">
        <v>110</v>
      </c>
      <c r="M83" s="93">
        <v>117.223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1278410</v>
      </c>
      <c r="F92" s="46">
        <f t="shared" ref="F92:M92" si="16">F4+F51+F77+F90</f>
        <v>1290621</v>
      </c>
      <c r="G92" s="46">
        <f t="shared" si="16"/>
        <v>1444314</v>
      </c>
      <c r="H92" s="47">
        <f t="shared" si="16"/>
        <v>1612043</v>
      </c>
      <c r="I92" s="46">
        <f t="shared" si="16"/>
        <v>1675000</v>
      </c>
      <c r="J92" s="48">
        <f t="shared" si="16"/>
        <v>1675000</v>
      </c>
      <c r="K92" s="46">
        <f t="shared" si="16"/>
        <v>1817476</v>
      </c>
      <c r="L92" s="46">
        <f t="shared" si="16"/>
        <v>1873716</v>
      </c>
      <c r="M92" s="46">
        <f t="shared" si="16"/>
        <v>1948443.0279999999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515560</v>
      </c>
      <c r="F4" s="72">
        <f t="shared" ref="F4:M4" si="0">F5+F8+F47</f>
        <v>551703</v>
      </c>
      <c r="G4" s="72">
        <f t="shared" si="0"/>
        <v>603632</v>
      </c>
      <c r="H4" s="73">
        <f t="shared" si="0"/>
        <v>672193</v>
      </c>
      <c r="I4" s="72">
        <f t="shared" si="0"/>
        <v>675182</v>
      </c>
      <c r="J4" s="74">
        <f t="shared" si="0"/>
        <v>675012</v>
      </c>
      <c r="K4" s="72">
        <f t="shared" si="0"/>
        <v>724004</v>
      </c>
      <c r="L4" s="72">
        <f t="shared" si="0"/>
        <v>775647</v>
      </c>
      <c r="M4" s="72">
        <f t="shared" si="0"/>
        <v>818515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514327</v>
      </c>
      <c r="F5" s="100">
        <f t="shared" ref="F5:M5" si="1">SUM(F6:F7)</f>
        <v>550579</v>
      </c>
      <c r="G5" s="100">
        <f t="shared" si="1"/>
        <v>602263</v>
      </c>
      <c r="H5" s="101">
        <f t="shared" si="1"/>
        <v>671443</v>
      </c>
      <c r="I5" s="100">
        <f t="shared" si="1"/>
        <v>674504</v>
      </c>
      <c r="J5" s="102">
        <f t="shared" si="1"/>
        <v>674504</v>
      </c>
      <c r="K5" s="100">
        <f t="shared" si="1"/>
        <v>723264</v>
      </c>
      <c r="L5" s="100">
        <f t="shared" si="1"/>
        <v>774907</v>
      </c>
      <c r="M5" s="100">
        <f t="shared" si="1"/>
        <v>817775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451440</v>
      </c>
      <c r="F6" s="79">
        <v>480885</v>
      </c>
      <c r="G6" s="79">
        <v>517946</v>
      </c>
      <c r="H6" s="80">
        <v>577569</v>
      </c>
      <c r="I6" s="79">
        <v>580185</v>
      </c>
      <c r="J6" s="81">
        <v>586818</v>
      </c>
      <c r="K6" s="79">
        <v>622617</v>
      </c>
      <c r="L6" s="79">
        <v>667241</v>
      </c>
      <c r="M6" s="79">
        <v>704536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62887</v>
      </c>
      <c r="F7" s="93">
        <v>69694</v>
      </c>
      <c r="G7" s="93">
        <v>84317</v>
      </c>
      <c r="H7" s="94">
        <v>93874</v>
      </c>
      <c r="I7" s="93">
        <v>94319</v>
      </c>
      <c r="J7" s="95">
        <v>87686</v>
      </c>
      <c r="K7" s="93">
        <v>100647</v>
      </c>
      <c r="L7" s="93">
        <v>107666</v>
      </c>
      <c r="M7" s="93">
        <v>113239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1233</v>
      </c>
      <c r="F8" s="100">
        <f t="shared" ref="F8:M8" si="2">SUM(F9:F46)</f>
        <v>1124</v>
      </c>
      <c r="G8" s="100">
        <f t="shared" si="2"/>
        <v>1369</v>
      </c>
      <c r="H8" s="101">
        <f t="shared" si="2"/>
        <v>750</v>
      </c>
      <c r="I8" s="100">
        <f t="shared" si="2"/>
        <v>678</v>
      </c>
      <c r="J8" s="102">
        <f t="shared" si="2"/>
        <v>508</v>
      </c>
      <c r="K8" s="100">
        <f t="shared" si="2"/>
        <v>740</v>
      </c>
      <c r="L8" s="100">
        <f t="shared" si="2"/>
        <v>740</v>
      </c>
      <c r="M8" s="100">
        <f t="shared" si="2"/>
        <v>740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36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12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1</v>
      </c>
      <c r="G14" s="86">
        <v>1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15</v>
      </c>
      <c r="H15" s="87">
        <v>0</v>
      </c>
      <c r="I15" s="86">
        <v>1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424</v>
      </c>
      <c r="F23" s="86">
        <v>0</v>
      </c>
      <c r="G23" s="86">
        <v>422</v>
      </c>
      <c r="H23" s="87">
        <v>232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176</v>
      </c>
      <c r="F25" s="86">
        <v>174</v>
      </c>
      <c r="G25" s="86">
        <v>0</v>
      </c>
      <c r="H25" s="87">
        <v>0</v>
      </c>
      <c r="I25" s="86">
        <v>303</v>
      </c>
      <c r="J25" s="88">
        <v>165</v>
      </c>
      <c r="K25" s="86">
        <v>570</v>
      </c>
      <c r="L25" s="86">
        <v>570</v>
      </c>
      <c r="M25" s="86">
        <v>570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2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87</v>
      </c>
      <c r="F31" s="86">
        <v>12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3</v>
      </c>
      <c r="L32" s="86">
        <v>3</v>
      </c>
      <c r="M32" s="86">
        <v>3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</v>
      </c>
      <c r="F37" s="86">
        <v>2</v>
      </c>
      <c r="G37" s="86">
        <v>0</v>
      </c>
      <c r="H37" s="87">
        <v>40</v>
      </c>
      <c r="I37" s="86">
        <v>3</v>
      </c>
      <c r="J37" s="88">
        <v>0</v>
      </c>
      <c r="K37" s="86">
        <v>3</v>
      </c>
      <c r="L37" s="86">
        <v>3</v>
      </c>
      <c r="M37" s="86">
        <v>3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22</v>
      </c>
      <c r="F38" s="86">
        <v>126</v>
      </c>
      <c r="G38" s="86">
        <v>46</v>
      </c>
      <c r="H38" s="87">
        <v>98</v>
      </c>
      <c r="I38" s="86">
        <v>113</v>
      </c>
      <c r="J38" s="88">
        <v>33</v>
      </c>
      <c r="K38" s="86">
        <v>130</v>
      </c>
      <c r="L38" s="86">
        <v>130</v>
      </c>
      <c r="M38" s="86">
        <v>130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91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358</v>
      </c>
      <c r="F42" s="86">
        <v>456</v>
      </c>
      <c r="G42" s="86">
        <v>779</v>
      </c>
      <c r="H42" s="87">
        <v>256</v>
      </c>
      <c r="I42" s="86">
        <v>256</v>
      </c>
      <c r="J42" s="88">
        <v>256</v>
      </c>
      <c r="K42" s="86">
        <v>34</v>
      </c>
      <c r="L42" s="86">
        <v>34</v>
      </c>
      <c r="M42" s="86">
        <v>34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98</v>
      </c>
      <c r="F43" s="86">
        <v>286</v>
      </c>
      <c r="G43" s="86">
        <v>45</v>
      </c>
      <c r="H43" s="87">
        <v>20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37</v>
      </c>
      <c r="G44" s="86">
        <v>10</v>
      </c>
      <c r="H44" s="87">
        <v>0</v>
      </c>
      <c r="I44" s="86">
        <v>0</v>
      </c>
      <c r="J44" s="88">
        <v>42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31</v>
      </c>
      <c r="F45" s="86">
        <v>30</v>
      </c>
      <c r="G45" s="86">
        <v>51</v>
      </c>
      <c r="H45" s="87">
        <v>13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269636</v>
      </c>
      <c r="F51" s="72">
        <f t="shared" ref="F51:M51" si="4">F52+F59+F62+F63+F64+F72+F73</f>
        <v>561741</v>
      </c>
      <c r="G51" s="72">
        <f t="shared" si="4"/>
        <v>528531</v>
      </c>
      <c r="H51" s="73">
        <f t="shared" si="4"/>
        <v>1694</v>
      </c>
      <c r="I51" s="72">
        <f t="shared" si="4"/>
        <v>1806</v>
      </c>
      <c r="J51" s="74">
        <f t="shared" si="4"/>
        <v>1976</v>
      </c>
      <c r="K51" s="72">
        <f t="shared" si="4"/>
        <v>1745</v>
      </c>
      <c r="L51" s="72">
        <f t="shared" si="4"/>
        <v>1745</v>
      </c>
      <c r="M51" s="72">
        <f t="shared" si="4"/>
        <v>1745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269262</v>
      </c>
      <c r="F72" s="86">
        <v>561205</v>
      </c>
      <c r="G72" s="86">
        <v>528115</v>
      </c>
      <c r="H72" s="87">
        <v>1694</v>
      </c>
      <c r="I72" s="86">
        <v>1806</v>
      </c>
      <c r="J72" s="88">
        <v>1806</v>
      </c>
      <c r="K72" s="86">
        <v>1745</v>
      </c>
      <c r="L72" s="86">
        <v>1745</v>
      </c>
      <c r="M72" s="86">
        <v>1745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374</v>
      </c>
      <c r="F73" s="86">
        <f t="shared" ref="F73:M73" si="12">SUM(F74:F75)</f>
        <v>536</v>
      </c>
      <c r="G73" s="86">
        <f t="shared" si="12"/>
        <v>416</v>
      </c>
      <c r="H73" s="87">
        <f t="shared" si="12"/>
        <v>0</v>
      </c>
      <c r="I73" s="86">
        <f t="shared" si="12"/>
        <v>0</v>
      </c>
      <c r="J73" s="88">
        <f t="shared" si="12"/>
        <v>170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374</v>
      </c>
      <c r="F74" s="79">
        <v>536</v>
      </c>
      <c r="G74" s="79">
        <v>416</v>
      </c>
      <c r="H74" s="80">
        <v>0</v>
      </c>
      <c r="I74" s="79">
        <v>0</v>
      </c>
      <c r="J74" s="81">
        <v>170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9</v>
      </c>
      <c r="H77" s="73">
        <f t="shared" si="13"/>
        <v>0</v>
      </c>
      <c r="I77" s="72">
        <f t="shared" si="13"/>
        <v>72</v>
      </c>
      <c r="J77" s="74">
        <f t="shared" si="13"/>
        <v>72</v>
      </c>
      <c r="K77" s="72">
        <f t="shared" si="13"/>
        <v>60</v>
      </c>
      <c r="L77" s="72">
        <f t="shared" si="13"/>
        <v>60</v>
      </c>
      <c r="M77" s="72">
        <f t="shared" si="13"/>
        <v>60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9</v>
      </c>
      <c r="H81" s="87">
        <f t="shared" si="15"/>
        <v>0</v>
      </c>
      <c r="I81" s="86">
        <f t="shared" si="15"/>
        <v>72</v>
      </c>
      <c r="J81" s="88">
        <f t="shared" si="15"/>
        <v>72</v>
      </c>
      <c r="K81" s="86">
        <f t="shared" si="15"/>
        <v>60</v>
      </c>
      <c r="L81" s="86">
        <f t="shared" si="15"/>
        <v>60</v>
      </c>
      <c r="M81" s="86">
        <f t="shared" si="15"/>
        <v>60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9</v>
      </c>
      <c r="H83" s="94">
        <v>0</v>
      </c>
      <c r="I83" s="93">
        <v>72</v>
      </c>
      <c r="J83" s="95">
        <v>72</v>
      </c>
      <c r="K83" s="93">
        <v>60</v>
      </c>
      <c r="L83" s="93">
        <v>60</v>
      </c>
      <c r="M83" s="93">
        <v>60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785196</v>
      </c>
      <c r="F92" s="46">
        <f t="shared" ref="F92:M92" si="16">F4+F51+F77+F90</f>
        <v>1113444</v>
      </c>
      <c r="G92" s="46">
        <f t="shared" si="16"/>
        <v>1132172</v>
      </c>
      <c r="H92" s="47">
        <f t="shared" si="16"/>
        <v>673887</v>
      </c>
      <c r="I92" s="46">
        <f t="shared" si="16"/>
        <v>677060</v>
      </c>
      <c r="J92" s="48">
        <f t="shared" si="16"/>
        <v>677060</v>
      </c>
      <c r="K92" s="46">
        <f t="shared" si="16"/>
        <v>725809</v>
      </c>
      <c r="L92" s="46">
        <f t="shared" si="16"/>
        <v>777452</v>
      </c>
      <c r="M92" s="46">
        <f t="shared" si="16"/>
        <v>820320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260185</v>
      </c>
      <c r="F4" s="72">
        <f t="shared" ref="F4:M4" si="0">F5+F8+F47</f>
        <v>347021</v>
      </c>
      <c r="G4" s="72">
        <f t="shared" si="0"/>
        <v>363862</v>
      </c>
      <c r="H4" s="73">
        <f t="shared" si="0"/>
        <v>371248</v>
      </c>
      <c r="I4" s="72">
        <f t="shared" si="0"/>
        <v>397939</v>
      </c>
      <c r="J4" s="74">
        <f t="shared" si="0"/>
        <v>397317</v>
      </c>
      <c r="K4" s="72">
        <f t="shared" si="0"/>
        <v>384976</v>
      </c>
      <c r="L4" s="72">
        <f t="shared" si="0"/>
        <v>402617.47399999999</v>
      </c>
      <c r="M4" s="72">
        <f t="shared" si="0"/>
        <v>423958.41912199999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183718</v>
      </c>
      <c r="F5" s="100">
        <f t="shared" ref="F5:M5" si="1">SUM(F6:F7)</f>
        <v>249862</v>
      </c>
      <c r="G5" s="100">
        <f t="shared" si="1"/>
        <v>342870</v>
      </c>
      <c r="H5" s="101">
        <f t="shared" si="1"/>
        <v>351105</v>
      </c>
      <c r="I5" s="100">
        <f t="shared" si="1"/>
        <v>379072</v>
      </c>
      <c r="J5" s="102">
        <f t="shared" si="1"/>
        <v>379072</v>
      </c>
      <c r="K5" s="100">
        <f t="shared" si="1"/>
        <v>364334</v>
      </c>
      <c r="L5" s="100">
        <f t="shared" si="1"/>
        <v>381094</v>
      </c>
      <c r="M5" s="100">
        <f t="shared" si="1"/>
        <v>401292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175507</v>
      </c>
      <c r="F6" s="79">
        <v>238433</v>
      </c>
      <c r="G6" s="79">
        <v>294868</v>
      </c>
      <c r="H6" s="80">
        <v>281373</v>
      </c>
      <c r="I6" s="79">
        <v>296071</v>
      </c>
      <c r="J6" s="81">
        <v>329793</v>
      </c>
      <c r="K6" s="79">
        <v>292060</v>
      </c>
      <c r="L6" s="79">
        <v>305495</v>
      </c>
      <c r="M6" s="79">
        <v>321686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8211</v>
      </c>
      <c r="F7" s="93">
        <v>11429</v>
      </c>
      <c r="G7" s="93">
        <v>48002</v>
      </c>
      <c r="H7" s="94">
        <v>69732</v>
      </c>
      <c r="I7" s="93">
        <v>83001</v>
      </c>
      <c r="J7" s="95">
        <v>49279</v>
      </c>
      <c r="K7" s="93">
        <v>72274</v>
      </c>
      <c r="L7" s="93">
        <v>75599</v>
      </c>
      <c r="M7" s="93">
        <v>79606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76467</v>
      </c>
      <c r="F8" s="100">
        <f t="shared" ref="F8:M8" si="2">SUM(F9:F46)</f>
        <v>97159</v>
      </c>
      <c r="G8" s="100">
        <f t="shared" si="2"/>
        <v>20992</v>
      </c>
      <c r="H8" s="101">
        <f t="shared" si="2"/>
        <v>20143</v>
      </c>
      <c r="I8" s="100">
        <f t="shared" si="2"/>
        <v>18867</v>
      </c>
      <c r="J8" s="102">
        <f t="shared" si="2"/>
        <v>18245</v>
      </c>
      <c r="K8" s="100">
        <f t="shared" si="2"/>
        <v>20642</v>
      </c>
      <c r="L8" s="100">
        <f t="shared" si="2"/>
        <v>21523.474000000002</v>
      </c>
      <c r="M8" s="100">
        <f t="shared" si="2"/>
        <v>22666.419121999999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60</v>
      </c>
      <c r="F9" s="79">
        <v>297</v>
      </c>
      <c r="G9" s="79">
        <v>0</v>
      </c>
      <c r="H9" s="80">
        <v>695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924</v>
      </c>
      <c r="F10" s="86">
        <v>596</v>
      </c>
      <c r="G10" s="86">
        <v>115</v>
      </c>
      <c r="H10" s="87">
        <v>0</v>
      </c>
      <c r="I10" s="86">
        <v>37</v>
      </c>
      <c r="J10" s="88">
        <v>37</v>
      </c>
      <c r="K10" s="86">
        <v>47</v>
      </c>
      <c r="L10" s="86">
        <v>49</v>
      </c>
      <c r="M10" s="86">
        <v>51.286000000000001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1118</v>
      </c>
      <c r="F11" s="86">
        <v>2552</v>
      </c>
      <c r="G11" s="86">
        <v>1219</v>
      </c>
      <c r="H11" s="87">
        <v>1163</v>
      </c>
      <c r="I11" s="86">
        <v>33</v>
      </c>
      <c r="J11" s="88">
        <v>0</v>
      </c>
      <c r="K11" s="86">
        <v>22</v>
      </c>
      <c r="L11" s="86">
        <v>23</v>
      </c>
      <c r="M11" s="86">
        <v>23.948999999999991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1605</v>
      </c>
      <c r="I12" s="86">
        <v>1607</v>
      </c>
      <c r="J12" s="88">
        <v>1607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2000</v>
      </c>
      <c r="H13" s="87">
        <v>246</v>
      </c>
      <c r="I13" s="86">
        <v>2000</v>
      </c>
      <c r="J13" s="88">
        <v>757</v>
      </c>
      <c r="K13" s="86">
        <v>2200</v>
      </c>
      <c r="L13" s="86">
        <v>2356</v>
      </c>
      <c r="M13" s="86">
        <v>2481.4769999999999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36</v>
      </c>
      <c r="F14" s="86">
        <v>151</v>
      </c>
      <c r="G14" s="86">
        <v>190</v>
      </c>
      <c r="H14" s="87">
        <v>695</v>
      </c>
      <c r="I14" s="86">
        <v>25</v>
      </c>
      <c r="J14" s="88">
        <v>25</v>
      </c>
      <c r="K14" s="86">
        <v>25</v>
      </c>
      <c r="L14" s="86">
        <v>26</v>
      </c>
      <c r="M14" s="86">
        <v>27.087999999999997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191</v>
      </c>
      <c r="F15" s="86">
        <v>81</v>
      </c>
      <c r="G15" s="86">
        <v>121</v>
      </c>
      <c r="H15" s="87">
        <v>647</v>
      </c>
      <c r="I15" s="86">
        <v>563</v>
      </c>
      <c r="J15" s="88">
        <v>563</v>
      </c>
      <c r="K15" s="86">
        <v>402</v>
      </c>
      <c r="L15" s="86">
        <v>420.74400000000003</v>
      </c>
      <c r="M15" s="86">
        <v>442.74743200000012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33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0.31799999999999962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311</v>
      </c>
      <c r="H17" s="87">
        <v>0</v>
      </c>
      <c r="I17" s="86">
        <v>354</v>
      </c>
      <c r="J17" s="88">
        <v>1011</v>
      </c>
      <c r="K17" s="86">
        <v>0</v>
      </c>
      <c r="L17" s="86">
        <v>0</v>
      </c>
      <c r="M17" s="86">
        <v>-0.19600000000002638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634</v>
      </c>
      <c r="F22" s="86">
        <v>732</v>
      </c>
      <c r="G22" s="86">
        <v>417</v>
      </c>
      <c r="H22" s="87">
        <v>0</v>
      </c>
      <c r="I22" s="86">
        <v>3</v>
      </c>
      <c r="J22" s="88">
        <v>3</v>
      </c>
      <c r="K22" s="86">
        <v>0</v>
      </c>
      <c r="L22" s="86">
        <v>0</v>
      </c>
      <c r="M22" s="86">
        <v>-0.3960000000000008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461</v>
      </c>
      <c r="F23" s="86">
        <v>176</v>
      </c>
      <c r="G23" s="86">
        <v>46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508</v>
      </c>
      <c r="F25" s="86">
        <v>643</v>
      </c>
      <c r="G25" s="86">
        <v>0</v>
      </c>
      <c r="H25" s="87">
        <v>0</v>
      </c>
      <c r="I25" s="86">
        <v>131</v>
      </c>
      <c r="J25" s="88">
        <v>131</v>
      </c>
      <c r="K25" s="86">
        <v>128</v>
      </c>
      <c r="L25" s="86">
        <v>134</v>
      </c>
      <c r="M25" s="86">
        <v>140.88999999999999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231</v>
      </c>
      <c r="F31" s="86">
        <v>21878</v>
      </c>
      <c r="G31" s="86">
        <v>7245</v>
      </c>
      <c r="H31" s="87">
        <v>7380</v>
      </c>
      <c r="I31" s="86">
        <v>7403</v>
      </c>
      <c r="J31" s="88">
        <v>8505</v>
      </c>
      <c r="K31" s="86">
        <v>10510</v>
      </c>
      <c r="L31" s="86">
        <v>10953</v>
      </c>
      <c r="M31" s="86">
        <v>11533.919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256</v>
      </c>
      <c r="F32" s="86">
        <v>429</v>
      </c>
      <c r="G32" s="86">
        <v>101</v>
      </c>
      <c r="H32" s="87">
        <v>99</v>
      </c>
      <c r="I32" s="86">
        <v>57</v>
      </c>
      <c r="J32" s="88">
        <v>0</v>
      </c>
      <c r="K32" s="86">
        <v>0</v>
      </c>
      <c r="L32" s="86">
        <v>0</v>
      </c>
      <c r="M32" s="86">
        <v>-9.1999999999998749E-2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22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764</v>
      </c>
      <c r="F37" s="86">
        <v>1118</v>
      </c>
      <c r="G37" s="86">
        <v>379</v>
      </c>
      <c r="H37" s="87">
        <v>744</v>
      </c>
      <c r="I37" s="86">
        <v>41</v>
      </c>
      <c r="J37" s="88">
        <v>41</v>
      </c>
      <c r="K37" s="86">
        <v>17</v>
      </c>
      <c r="L37" s="86">
        <v>18</v>
      </c>
      <c r="M37" s="86">
        <v>19.157999999999987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3796</v>
      </c>
      <c r="F38" s="86">
        <v>1411</v>
      </c>
      <c r="G38" s="86">
        <v>1216</v>
      </c>
      <c r="H38" s="87">
        <v>726</v>
      </c>
      <c r="I38" s="86">
        <v>308</v>
      </c>
      <c r="J38" s="88">
        <v>357</v>
      </c>
      <c r="K38" s="86">
        <v>304</v>
      </c>
      <c r="L38" s="86">
        <v>317.548</v>
      </c>
      <c r="M38" s="86">
        <v>335.90004399999998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1341</v>
      </c>
      <c r="F39" s="86">
        <v>711</v>
      </c>
      <c r="G39" s="86">
        <v>57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2878</v>
      </c>
      <c r="F40" s="86">
        <v>6412</v>
      </c>
      <c r="G40" s="86">
        <v>4390</v>
      </c>
      <c r="H40" s="87">
        <v>2000</v>
      </c>
      <c r="I40" s="86">
        <v>2000</v>
      </c>
      <c r="J40" s="88">
        <v>2775</v>
      </c>
      <c r="K40" s="86">
        <v>1500</v>
      </c>
      <c r="L40" s="86">
        <v>1500</v>
      </c>
      <c r="M40" s="86">
        <v>1579.8059999999998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111</v>
      </c>
      <c r="G41" s="86">
        <v>23</v>
      </c>
      <c r="H41" s="87">
        <v>207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620</v>
      </c>
      <c r="F42" s="86">
        <v>362</v>
      </c>
      <c r="G42" s="86">
        <v>1106</v>
      </c>
      <c r="H42" s="87">
        <v>2496</v>
      </c>
      <c r="I42" s="86">
        <v>1811</v>
      </c>
      <c r="J42" s="88">
        <v>1811</v>
      </c>
      <c r="K42" s="86">
        <v>1131</v>
      </c>
      <c r="L42" s="86">
        <v>1184.182</v>
      </c>
      <c r="M42" s="86">
        <v>1246.8106459999999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8242</v>
      </c>
      <c r="F43" s="86">
        <v>9199</v>
      </c>
      <c r="G43" s="86">
        <v>1475</v>
      </c>
      <c r="H43" s="87">
        <v>1398</v>
      </c>
      <c r="I43" s="86">
        <v>1765</v>
      </c>
      <c r="J43" s="88">
        <v>265</v>
      </c>
      <c r="K43" s="86">
        <v>3600</v>
      </c>
      <c r="L43" s="86">
        <v>3753</v>
      </c>
      <c r="M43" s="86">
        <v>3951.797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54083</v>
      </c>
      <c r="F44" s="86">
        <v>50066</v>
      </c>
      <c r="G44" s="86">
        <v>453</v>
      </c>
      <c r="H44" s="87">
        <v>42</v>
      </c>
      <c r="I44" s="86">
        <v>729</v>
      </c>
      <c r="J44" s="88">
        <v>357</v>
      </c>
      <c r="K44" s="86">
        <v>756</v>
      </c>
      <c r="L44" s="86">
        <v>789</v>
      </c>
      <c r="M44" s="86">
        <v>831.48399999999992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324</v>
      </c>
      <c r="F45" s="86">
        <v>212</v>
      </c>
      <c r="G45" s="86">
        <v>95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0.47299999999998477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622</v>
      </c>
      <c r="F51" s="72">
        <f t="shared" ref="F51:M51" si="4">F52+F59+F62+F63+F64+F72+F73</f>
        <v>271</v>
      </c>
      <c r="G51" s="72">
        <f t="shared" si="4"/>
        <v>15093</v>
      </c>
      <c r="H51" s="73">
        <f t="shared" si="4"/>
        <v>15911</v>
      </c>
      <c r="I51" s="72">
        <f t="shared" si="4"/>
        <v>18823</v>
      </c>
      <c r="J51" s="74">
        <f t="shared" si="4"/>
        <v>19445</v>
      </c>
      <c r="K51" s="72">
        <f t="shared" si="4"/>
        <v>18332</v>
      </c>
      <c r="L51" s="72">
        <f t="shared" si="4"/>
        <v>19175</v>
      </c>
      <c r="M51" s="72">
        <f t="shared" si="4"/>
        <v>20191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25</v>
      </c>
      <c r="G72" s="86">
        <v>14715</v>
      </c>
      <c r="H72" s="87">
        <v>15911</v>
      </c>
      <c r="I72" s="86">
        <v>18823</v>
      </c>
      <c r="J72" s="88">
        <v>18823</v>
      </c>
      <c r="K72" s="86">
        <v>18332</v>
      </c>
      <c r="L72" s="86">
        <v>19175</v>
      </c>
      <c r="M72" s="86">
        <v>20191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622</v>
      </c>
      <c r="F73" s="86">
        <f t="shared" ref="F73:M73" si="12">SUM(F74:F75)</f>
        <v>246</v>
      </c>
      <c r="G73" s="86">
        <f t="shared" si="12"/>
        <v>378</v>
      </c>
      <c r="H73" s="87">
        <f t="shared" si="12"/>
        <v>0</v>
      </c>
      <c r="I73" s="86">
        <f t="shared" si="12"/>
        <v>0</v>
      </c>
      <c r="J73" s="88">
        <f t="shared" si="12"/>
        <v>622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622</v>
      </c>
      <c r="F74" s="79">
        <v>246</v>
      </c>
      <c r="G74" s="79">
        <v>378</v>
      </c>
      <c r="H74" s="80">
        <v>0</v>
      </c>
      <c r="I74" s="79">
        <v>0</v>
      </c>
      <c r="J74" s="81">
        <v>622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418</v>
      </c>
      <c r="F77" s="72">
        <f t="shared" ref="F77:M77" si="13">F78+F81+F84+F85+F86+F87+F88</f>
        <v>414</v>
      </c>
      <c r="G77" s="72">
        <f t="shared" si="13"/>
        <v>526</v>
      </c>
      <c r="H77" s="73">
        <f t="shared" si="13"/>
        <v>1824</v>
      </c>
      <c r="I77" s="72">
        <f t="shared" si="13"/>
        <v>221</v>
      </c>
      <c r="J77" s="74">
        <f t="shared" si="13"/>
        <v>221</v>
      </c>
      <c r="K77" s="72">
        <f t="shared" si="13"/>
        <v>163</v>
      </c>
      <c r="L77" s="72">
        <f t="shared" si="13"/>
        <v>170</v>
      </c>
      <c r="M77" s="72">
        <f t="shared" si="13"/>
        <v>176.809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176</v>
      </c>
      <c r="F78" s="100">
        <f t="shared" ref="F78:M78" si="14">SUM(F79:F80)</f>
        <v>0</v>
      </c>
      <c r="G78" s="100">
        <f t="shared" si="14"/>
        <v>15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176</v>
      </c>
      <c r="F79" s="79">
        <v>0</v>
      </c>
      <c r="G79" s="79">
        <v>15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242</v>
      </c>
      <c r="F81" s="86">
        <f t="shared" ref="F81:M81" si="15">SUM(F82:F83)</f>
        <v>414</v>
      </c>
      <c r="G81" s="86">
        <f t="shared" si="15"/>
        <v>511</v>
      </c>
      <c r="H81" s="87">
        <f t="shared" si="15"/>
        <v>1824</v>
      </c>
      <c r="I81" s="86">
        <f t="shared" si="15"/>
        <v>221</v>
      </c>
      <c r="J81" s="88">
        <f t="shared" si="15"/>
        <v>221</v>
      </c>
      <c r="K81" s="86">
        <f t="shared" si="15"/>
        <v>163</v>
      </c>
      <c r="L81" s="86">
        <f t="shared" si="15"/>
        <v>170</v>
      </c>
      <c r="M81" s="86">
        <f t="shared" si="15"/>
        <v>176.809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242</v>
      </c>
      <c r="F83" s="93">
        <v>414</v>
      </c>
      <c r="G83" s="93">
        <v>511</v>
      </c>
      <c r="H83" s="94">
        <v>1824</v>
      </c>
      <c r="I83" s="93">
        <v>221</v>
      </c>
      <c r="J83" s="95">
        <v>221</v>
      </c>
      <c r="K83" s="93">
        <v>163</v>
      </c>
      <c r="L83" s="93">
        <v>170</v>
      </c>
      <c r="M83" s="93">
        <v>176.809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261225</v>
      </c>
      <c r="F92" s="46">
        <f t="shared" ref="F92:M92" si="16">F4+F51+F77+F90</f>
        <v>347706</v>
      </c>
      <c r="G92" s="46">
        <f t="shared" si="16"/>
        <v>379481</v>
      </c>
      <c r="H92" s="47">
        <f t="shared" si="16"/>
        <v>388983</v>
      </c>
      <c r="I92" s="46">
        <f t="shared" si="16"/>
        <v>416983</v>
      </c>
      <c r="J92" s="48">
        <f t="shared" si="16"/>
        <v>416983</v>
      </c>
      <c r="K92" s="46">
        <f t="shared" si="16"/>
        <v>403471</v>
      </c>
      <c r="L92" s="46">
        <f t="shared" si="16"/>
        <v>421962.47399999999</v>
      </c>
      <c r="M92" s="46">
        <f t="shared" si="16"/>
        <v>444326.228122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19450070</v>
      </c>
      <c r="D4" s="20">
        <f t="shared" ref="D4:K4" si="0">SUM(D5:D7)</f>
        <v>21919371</v>
      </c>
      <c r="E4" s="20">
        <f t="shared" si="0"/>
        <v>23941827</v>
      </c>
      <c r="F4" s="21">
        <f t="shared" si="0"/>
        <v>25198223.793573692</v>
      </c>
      <c r="G4" s="20">
        <f t="shared" si="0"/>
        <v>26084054.793573692</v>
      </c>
      <c r="H4" s="22">
        <f t="shared" si="0"/>
        <v>26543728</v>
      </c>
      <c r="I4" s="20">
        <f t="shared" si="0"/>
        <v>27619626.750655264</v>
      </c>
      <c r="J4" s="20">
        <f t="shared" si="0"/>
        <v>30686442.386</v>
      </c>
      <c r="K4" s="20">
        <f t="shared" si="0"/>
        <v>32497642.992458001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17355058</v>
      </c>
      <c r="D5" s="28">
        <v>19370174</v>
      </c>
      <c r="E5" s="28">
        <v>21040358</v>
      </c>
      <c r="F5" s="27">
        <v>22082190.000000004</v>
      </c>
      <c r="G5" s="28">
        <v>22747164.000000004</v>
      </c>
      <c r="H5" s="29">
        <v>23203024</v>
      </c>
      <c r="I5" s="28">
        <v>24703031</v>
      </c>
      <c r="J5" s="28">
        <v>27291025</v>
      </c>
      <c r="K5" s="29">
        <v>28801338.758000001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2091820</v>
      </c>
      <c r="D6" s="33">
        <v>2548975</v>
      </c>
      <c r="E6" s="33">
        <v>2898526</v>
      </c>
      <c r="F6" s="32">
        <v>3116033.7935736896</v>
      </c>
      <c r="G6" s="33">
        <v>3336890.7935736896</v>
      </c>
      <c r="H6" s="34">
        <v>3340339</v>
      </c>
      <c r="I6" s="33">
        <v>2916595.7506552637</v>
      </c>
      <c r="J6" s="33">
        <v>3395417.3860000004</v>
      </c>
      <c r="K6" s="34">
        <v>3696304.2344580004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3192</v>
      </c>
      <c r="D7" s="36">
        <v>222</v>
      </c>
      <c r="E7" s="36">
        <v>2943</v>
      </c>
      <c r="F7" s="35">
        <v>0</v>
      </c>
      <c r="G7" s="36">
        <v>0</v>
      </c>
      <c r="H7" s="37">
        <v>365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2055298</v>
      </c>
      <c r="D8" s="20">
        <f t="shared" ref="D8:K8" si="1">SUM(D9:D15)</f>
        <v>2814261</v>
      </c>
      <c r="E8" s="20">
        <f t="shared" si="1"/>
        <v>2927573</v>
      </c>
      <c r="F8" s="21">
        <f t="shared" si="1"/>
        <v>3033264</v>
      </c>
      <c r="G8" s="20">
        <f t="shared" si="1"/>
        <v>3102869</v>
      </c>
      <c r="H8" s="22">
        <f t="shared" si="1"/>
        <v>3108619</v>
      </c>
      <c r="I8" s="20">
        <f t="shared" si="1"/>
        <v>3724634</v>
      </c>
      <c r="J8" s="20">
        <f t="shared" si="1"/>
        <v>3863161</v>
      </c>
      <c r="K8" s="20">
        <f t="shared" si="1"/>
        <v>4060185.4539999999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17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14413</v>
      </c>
      <c r="D10" s="33">
        <v>18886</v>
      </c>
      <c r="E10" s="33">
        <v>20151</v>
      </c>
      <c r="F10" s="32">
        <v>21212</v>
      </c>
      <c r="G10" s="33">
        <v>21213</v>
      </c>
      <c r="H10" s="34">
        <v>21213</v>
      </c>
      <c r="I10" s="33">
        <v>22252</v>
      </c>
      <c r="J10" s="33">
        <v>23276</v>
      </c>
      <c r="K10" s="34">
        <v>24510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1937303</v>
      </c>
      <c r="D14" s="33">
        <v>2635637</v>
      </c>
      <c r="E14" s="33">
        <v>2686863</v>
      </c>
      <c r="F14" s="32">
        <v>2805827</v>
      </c>
      <c r="G14" s="33">
        <v>2875431</v>
      </c>
      <c r="H14" s="34">
        <v>2860757</v>
      </c>
      <c r="I14" s="33">
        <v>3420287</v>
      </c>
      <c r="J14" s="33">
        <v>3532511</v>
      </c>
      <c r="K14" s="34">
        <v>3712010.4539999999</v>
      </c>
    </row>
    <row r="15" spans="1:27" s="14" customFormat="1" ht="12.75" customHeight="1" x14ac:dyDescent="0.25">
      <c r="A15" s="25"/>
      <c r="B15" s="26" t="s">
        <v>20</v>
      </c>
      <c r="C15" s="35">
        <v>103582</v>
      </c>
      <c r="D15" s="36">
        <v>159738</v>
      </c>
      <c r="E15" s="36">
        <v>220559</v>
      </c>
      <c r="F15" s="35">
        <v>206225</v>
      </c>
      <c r="G15" s="36">
        <v>206225</v>
      </c>
      <c r="H15" s="37">
        <v>226632</v>
      </c>
      <c r="I15" s="36">
        <v>282095</v>
      </c>
      <c r="J15" s="36">
        <v>307374</v>
      </c>
      <c r="K15" s="37">
        <v>323665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726580</v>
      </c>
      <c r="D16" s="20">
        <f t="shared" ref="D16:K16" si="2">SUM(D17:D23)</f>
        <v>1378981</v>
      </c>
      <c r="E16" s="20">
        <f t="shared" si="2"/>
        <v>1387443</v>
      </c>
      <c r="F16" s="21">
        <f t="shared" si="2"/>
        <v>1044353</v>
      </c>
      <c r="G16" s="20">
        <f t="shared" si="2"/>
        <v>1508333</v>
      </c>
      <c r="H16" s="22">
        <f t="shared" si="2"/>
        <v>1498868</v>
      </c>
      <c r="I16" s="20">
        <f t="shared" si="2"/>
        <v>1500968</v>
      </c>
      <c r="J16" s="20">
        <f t="shared" si="2"/>
        <v>1811035.9439999999</v>
      </c>
      <c r="K16" s="20">
        <f t="shared" si="2"/>
        <v>886187.94703200005</v>
      </c>
    </row>
    <row r="17" spans="1:11" s="14" customFormat="1" ht="12.75" customHeight="1" x14ac:dyDescent="0.25">
      <c r="A17" s="25"/>
      <c r="B17" s="26" t="s">
        <v>22</v>
      </c>
      <c r="C17" s="27">
        <v>626064</v>
      </c>
      <c r="D17" s="28">
        <v>1258561</v>
      </c>
      <c r="E17" s="28">
        <v>1335442</v>
      </c>
      <c r="F17" s="27">
        <v>930694</v>
      </c>
      <c r="G17" s="28">
        <v>1423619</v>
      </c>
      <c r="H17" s="29">
        <v>1430678</v>
      </c>
      <c r="I17" s="28">
        <v>1440297</v>
      </c>
      <c r="J17" s="28">
        <v>1742624</v>
      </c>
      <c r="K17" s="29">
        <v>785488</v>
      </c>
    </row>
    <row r="18" spans="1:11" s="14" customFormat="1" ht="12.75" customHeight="1" x14ac:dyDescent="0.25">
      <c r="A18" s="25"/>
      <c r="B18" s="26" t="s">
        <v>23</v>
      </c>
      <c r="C18" s="32">
        <v>73595</v>
      </c>
      <c r="D18" s="33">
        <v>118431</v>
      </c>
      <c r="E18" s="33">
        <v>43174</v>
      </c>
      <c r="F18" s="32">
        <v>83659</v>
      </c>
      <c r="G18" s="33">
        <v>69279</v>
      </c>
      <c r="H18" s="34">
        <v>54824</v>
      </c>
      <c r="I18" s="33">
        <v>37611</v>
      </c>
      <c r="J18" s="33">
        <v>42365.944000000003</v>
      </c>
      <c r="K18" s="34">
        <v>44598.947032000004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22446</v>
      </c>
      <c r="D22" s="33">
        <v>0</v>
      </c>
      <c r="E22" s="33">
        <v>6569</v>
      </c>
      <c r="F22" s="32">
        <v>27500</v>
      </c>
      <c r="G22" s="33">
        <v>12500</v>
      </c>
      <c r="H22" s="34">
        <v>12500</v>
      </c>
      <c r="I22" s="33">
        <v>22000</v>
      </c>
      <c r="J22" s="33">
        <v>25000</v>
      </c>
      <c r="K22" s="34">
        <v>55000</v>
      </c>
    </row>
    <row r="23" spans="1:11" s="14" customFormat="1" ht="12.75" customHeight="1" x14ac:dyDescent="0.25">
      <c r="A23" s="31"/>
      <c r="B23" s="26" t="s">
        <v>28</v>
      </c>
      <c r="C23" s="35">
        <v>4475</v>
      </c>
      <c r="D23" s="36">
        <v>1989</v>
      </c>
      <c r="E23" s="36">
        <v>2258</v>
      </c>
      <c r="F23" s="35">
        <v>2500</v>
      </c>
      <c r="G23" s="36">
        <v>2935</v>
      </c>
      <c r="H23" s="37">
        <v>866</v>
      </c>
      <c r="I23" s="36">
        <v>1060</v>
      </c>
      <c r="J23" s="36">
        <v>1046</v>
      </c>
      <c r="K23" s="37">
        <v>1101</v>
      </c>
    </row>
    <row r="24" spans="1:11" s="14" customFormat="1" ht="12.75" customHeight="1" x14ac:dyDescent="0.25">
      <c r="A24" s="25"/>
      <c r="B24" s="39" t="s">
        <v>29</v>
      </c>
      <c r="C24" s="20">
        <v>18763</v>
      </c>
      <c r="D24" s="20">
        <v>7416</v>
      </c>
      <c r="E24" s="20">
        <v>60192</v>
      </c>
      <c r="F24" s="21">
        <v>0</v>
      </c>
      <c r="G24" s="20">
        <v>0</v>
      </c>
      <c r="H24" s="22">
        <v>5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22250711</v>
      </c>
      <c r="D26" s="46">
        <f t="shared" ref="D26:K26" si="3">+D4+D8+D16+D24</f>
        <v>26120029</v>
      </c>
      <c r="E26" s="46">
        <f t="shared" si="3"/>
        <v>28317035</v>
      </c>
      <c r="F26" s="47">
        <f t="shared" si="3"/>
        <v>29275840.793573692</v>
      </c>
      <c r="G26" s="46">
        <f t="shared" si="3"/>
        <v>30695256.793573692</v>
      </c>
      <c r="H26" s="48">
        <f t="shared" si="3"/>
        <v>31151220</v>
      </c>
      <c r="I26" s="46">
        <f t="shared" si="3"/>
        <v>32845228.750655264</v>
      </c>
      <c r="J26" s="46">
        <f t="shared" si="3"/>
        <v>36360639.329999998</v>
      </c>
      <c r="K26" s="46">
        <f t="shared" si="3"/>
        <v>37444016.393489994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160924</v>
      </c>
      <c r="F4" s="72">
        <f t="shared" ref="F4:M4" si="0">F5+F8+F47</f>
        <v>247537</v>
      </c>
      <c r="G4" s="72">
        <f t="shared" si="0"/>
        <v>212196</v>
      </c>
      <c r="H4" s="73">
        <f t="shared" si="0"/>
        <v>472733</v>
      </c>
      <c r="I4" s="72">
        <f t="shared" si="0"/>
        <v>472733</v>
      </c>
      <c r="J4" s="74">
        <f t="shared" si="0"/>
        <v>472695</v>
      </c>
      <c r="K4" s="72">
        <f t="shared" si="0"/>
        <v>553056</v>
      </c>
      <c r="L4" s="72">
        <f t="shared" si="0"/>
        <v>733988</v>
      </c>
      <c r="M4" s="72">
        <f t="shared" si="0"/>
        <v>773582.71800000011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73975</v>
      </c>
      <c r="F5" s="100">
        <f t="shared" ref="F5:M5" si="1">SUM(F6:F7)</f>
        <v>114926</v>
      </c>
      <c r="G5" s="100">
        <f t="shared" si="1"/>
        <v>100722</v>
      </c>
      <c r="H5" s="101">
        <f t="shared" si="1"/>
        <v>203609</v>
      </c>
      <c r="I5" s="100">
        <f t="shared" si="1"/>
        <v>203609</v>
      </c>
      <c r="J5" s="102">
        <f t="shared" si="1"/>
        <v>203609</v>
      </c>
      <c r="K5" s="100">
        <f t="shared" si="1"/>
        <v>237437</v>
      </c>
      <c r="L5" s="100">
        <f t="shared" si="1"/>
        <v>379046</v>
      </c>
      <c r="M5" s="100">
        <f t="shared" si="1"/>
        <v>399291.47600000002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73883</v>
      </c>
      <c r="F6" s="79">
        <v>114117</v>
      </c>
      <c r="G6" s="79">
        <v>86620</v>
      </c>
      <c r="H6" s="80">
        <v>203609</v>
      </c>
      <c r="I6" s="79">
        <v>203609</v>
      </c>
      <c r="J6" s="81">
        <v>203609</v>
      </c>
      <c r="K6" s="79">
        <v>237437</v>
      </c>
      <c r="L6" s="79">
        <v>378941</v>
      </c>
      <c r="M6" s="79">
        <v>399180.47600000002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92</v>
      </c>
      <c r="F7" s="93">
        <v>809</v>
      </c>
      <c r="G7" s="93">
        <v>14102</v>
      </c>
      <c r="H7" s="94">
        <v>0</v>
      </c>
      <c r="I7" s="93">
        <v>0</v>
      </c>
      <c r="J7" s="95">
        <v>0</v>
      </c>
      <c r="K7" s="93">
        <v>0</v>
      </c>
      <c r="L7" s="93">
        <v>105</v>
      </c>
      <c r="M7" s="93">
        <v>111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86949</v>
      </c>
      <c r="F8" s="100">
        <f t="shared" ref="F8:M8" si="2">SUM(F9:F46)</f>
        <v>132611</v>
      </c>
      <c r="G8" s="100">
        <f t="shared" si="2"/>
        <v>111474</v>
      </c>
      <c r="H8" s="101">
        <f t="shared" si="2"/>
        <v>269124</v>
      </c>
      <c r="I8" s="100">
        <f t="shared" si="2"/>
        <v>269124</v>
      </c>
      <c r="J8" s="102">
        <f t="shared" si="2"/>
        <v>269086</v>
      </c>
      <c r="K8" s="100">
        <f t="shared" si="2"/>
        <v>315619</v>
      </c>
      <c r="L8" s="100">
        <f t="shared" si="2"/>
        <v>354942</v>
      </c>
      <c r="M8" s="100">
        <f t="shared" si="2"/>
        <v>374291.24200000003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195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398</v>
      </c>
      <c r="F10" s="86">
        <v>409</v>
      </c>
      <c r="G10" s="86">
        <v>0</v>
      </c>
      <c r="H10" s="87">
        <v>123</v>
      </c>
      <c r="I10" s="86">
        <v>0</v>
      </c>
      <c r="J10" s="88">
        <v>0</v>
      </c>
      <c r="K10" s="86">
        <v>126</v>
      </c>
      <c r="L10" s="86">
        <v>132</v>
      </c>
      <c r="M10" s="86">
        <v>138.80199999999999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387</v>
      </c>
      <c r="F11" s="86">
        <v>176</v>
      </c>
      <c r="G11" s="86">
        <v>330</v>
      </c>
      <c r="H11" s="87">
        <v>99</v>
      </c>
      <c r="I11" s="86">
        <v>88</v>
      </c>
      <c r="J11" s="88">
        <v>9856</v>
      </c>
      <c r="K11" s="86">
        <v>0</v>
      </c>
      <c r="L11" s="86">
        <v>0</v>
      </c>
      <c r="M11" s="86">
        <v>-0.74200000000037925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15</v>
      </c>
      <c r="F14" s="86">
        <v>30</v>
      </c>
      <c r="G14" s="86">
        <v>0</v>
      </c>
      <c r="H14" s="87">
        <v>288</v>
      </c>
      <c r="I14" s="86">
        <v>0</v>
      </c>
      <c r="J14" s="88">
        <v>0</v>
      </c>
      <c r="K14" s="86">
        <v>0</v>
      </c>
      <c r="L14" s="86">
        <v>0</v>
      </c>
      <c r="M14" s="86">
        <v>0.11199999999996635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-2</v>
      </c>
      <c r="F15" s="86">
        <v>38</v>
      </c>
      <c r="G15" s="86">
        <v>12</v>
      </c>
      <c r="H15" s="87">
        <v>158</v>
      </c>
      <c r="I15" s="86">
        <v>10</v>
      </c>
      <c r="J15" s="88">
        <v>10</v>
      </c>
      <c r="K15" s="86">
        <v>198</v>
      </c>
      <c r="L15" s="86">
        <v>207</v>
      </c>
      <c r="M15" s="86">
        <v>218.851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36</v>
      </c>
      <c r="I16" s="86">
        <v>0</v>
      </c>
      <c r="J16" s="88">
        <v>0</v>
      </c>
      <c r="K16" s="86">
        <v>0</v>
      </c>
      <c r="L16" s="86">
        <v>0</v>
      </c>
      <c r="M16" s="86">
        <v>0.17299999999999471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1525</v>
      </c>
      <c r="I17" s="86">
        <v>5180</v>
      </c>
      <c r="J17" s="88">
        <v>3969</v>
      </c>
      <c r="K17" s="86">
        <v>10000</v>
      </c>
      <c r="L17" s="86">
        <v>10460</v>
      </c>
      <c r="M17" s="86">
        <v>11013.522000000001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18</v>
      </c>
      <c r="G22" s="86">
        <v>11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1657.4219999999998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1154</v>
      </c>
      <c r="F23" s="86">
        <v>36492</v>
      </c>
      <c r="G23" s="86">
        <v>3532</v>
      </c>
      <c r="H23" s="87">
        <v>697</v>
      </c>
      <c r="I23" s="86">
        <v>697</v>
      </c>
      <c r="J23" s="88">
        <v>797</v>
      </c>
      <c r="K23" s="86">
        <v>6400</v>
      </c>
      <c r="L23" s="86">
        <v>6694</v>
      </c>
      <c r="M23" s="86">
        <v>7049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174</v>
      </c>
      <c r="F25" s="86">
        <v>87</v>
      </c>
      <c r="G25" s="86">
        <v>0</v>
      </c>
      <c r="H25" s="87">
        <v>0</v>
      </c>
      <c r="I25" s="86">
        <v>0</v>
      </c>
      <c r="J25" s="88">
        <v>0</v>
      </c>
      <c r="K25" s="86">
        <v>120</v>
      </c>
      <c r="L25" s="86">
        <v>126</v>
      </c>
      <c r="M25" s="86">
        <v>133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17553</v>
      </c>
      <c r="F31" s="86">
        <v>47517</v>
      </c>
      <c r="G31" s="86">
        <v>9380</v>
      </c>
      <c r="H31" s="87">
        <v>234997</v>
      </c>
      <c r="I31" s="86">
        <v>219916</v>
      </c>
      <c r="J31" s="88">
        <v>220547</v>
      </c>
      <c r="K31" s="86">
        <v>282336</v>
      </c>
      <c r="L31" s="86">
        <v>297164</v>
      </c>
      <c r="M31" s="86">
        <v>336299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15</v>
      </c>
      <c r="G32" s="86">
        <v>66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-0.23700000000000898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4</v>
      </c>
      <c r="F37" s="86">
        <v>98</v>
      </c>
      <c r="G37" s="86">
        <v>146</v>
      </c>
      <c r="H37" s="87">
        <v>983</v>
      </c>
      <c r="I37" s="86">
        <v>74</v>
      </c>
      <c r="J37" s="88">
        <v>74</v>
      </c>
      <c r="K37" s="86">
        <v>74</v>
      </c>
      <c r="L37" s="86">
        <v>77</v>
      </c>
      <c r="M37" s="86">
        <v>80.676999999999794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101</v>
      </c>
      <c r="F38" s="86">
        <v>302</v>
      </c>
      <c r="G38" s="86">
        <v>76</v>
      </c>
      <c r="H38" s="87">
        <v>763</v>
      </c>
      <c r="I38" s="86">
        <v>246</v>
      </c>
      <c r="J38" s="88">
        <v>666</v>
      </c>
      <c r="K38" s="86">
        <v>160</v>
      </c>
      <c r="L38" s="86">
        <v>167</v>
      </c>
      <c r="M38" s="86">
        <v>176.31999999999994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29</v>
      </c>
      <c r="F39" s="86">
        <v>27</v>
      </c>
      <c r="G39" s="86">
        <v>7</v>
      </c>
      <c r="H39" s="87">
        <v>234</v>
      </c>
      <c r="I39" s="86">
        <v>0</v>
      </c>
      <c r="J39" s="88">
        <v>0</v>
      </c>
      <c r="K39" s="86">
        <v>0</v>
      </c>
      <c r="L39" s="86">
        <v>0</v>
      </c>
      <c r="M39" s="86">
        <v>0.19700000000000273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752</v>
      </c>
      <c r="G40" s="86">
        <v>168</v>
      </c>
      <c r="H40" s="87">
        <v>0</v>
      </c>
      <c r="I40" s="86">
        <v>12496</v>
      </c>
      <c r="J40" s="88">
        <v>11896</v>
      </c>
      <c r="K40" s="86">
        <v>13108</v>
      </c>
      <c r="L40" s="86">
        <v>13711</v>
      </c>
      <c r="M40" s="86">
        <v>12780.27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4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81</v>
      </c>
      <c r="F42" s="86">
        <v>19</v>
      </c>
      <c r="G42" s="86">
        <v>0</v>
      </c>
      <c r="H42" s="87">
        <v>899</v>
      </c>
      <c r="I42" s="86">
        <v>273</v>
      </c>
      <c r="J42" s="88">
        <v>265</v>
      </c>
      <c r="K42" s="86">
        <v>120</v>
      </c>
      <c r="L42" s="86">
        <v>126</v>
      </c>
      <c r="M42" s="86">
        <v>132.45699999999999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24999</v>
      </c>
      <c r="F43" s="86">
        <v>11495</v>
      </c>
      <c r="G43" s="86">
        <v>32063</v>
      </c>
      <c r="H43" s="87">
        <v>17396</v>
      </c>
      <c r="I43" s="86">
        <v>16785</v>
      </c>
      <c r="J43" s="88">
        <v>7617</v>
      </c>
      <c r="K43" s="86">
        <v>0</v>
      </c>
      <c r="L43" s="86">
        <v>22964</v>
      </c>
      <c r="M43" s="86">
        <v>1332.9769999999999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41861</v>
      </c>
      <c r="F44" s="86">
        <v>35132</v>
      </c>
      <c r="G44" s="86">
        <v>65683</v>
      </c>
      <c r="H44" s="87">
        <v>10871</v>
      </c>
      <c r="I44" s="86">
        <v>13359</v>
      </c>
      <c r="J44" s="88">
        <v>13389</v>
      </c>
      <c r="K44" s="86">
        <v>2977</v>
      </c>
      <c r="L44" s="86">
        <v>3114</v>
      </c>
      <c r="M44" s="86">
        <v>3279.261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55</v>
      </c>
      <c r="I45" s="86">
        <v>0</v>
      </c>
      <c r="J45" s="88">
        <v>0</v>
      </c>
      <c r="K45" s="86">
        <v>0</v>
      </c>
      <c r="L45" s="86">
        <v>0</v>
      </c>
      <c r="M45" s="86">
        <v>0.17999999999999261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95</v>
      </c>
      <c r="F51" s="72">
        <f t="shared" ref="F51:M51" si="4">F52+F59+F62+F63+F64+F72+F73</f>
        <v>93203</v>
      </c>
      <c r="G51" s="72">
        <f t="shared" si="4"/>
        <v>125869</v>
      </c>
      <c r="H51" s="73">
        <f t="shared" si="4"/>
        <v>162898</v>
      </c>
      <c r="I51" s="72">
        <f t="shared" si="4"/>
        <v>162898</v>
      </c>
      <c r="J51" s="74">
        <f t="shared" si="4"/>
        <v>162898</v>
      </c>
      <c r="K51" s="72">
        <f t="shared" si="4"/>
        <v>180782</v>
      </c>
      <c r="L51" s="72">
        <f t="shared" si="4"/>
        <v>189098</v>
      </c>
      <c r="M51" s="72">
        <f t="shared" si="4"/>
        <v>199120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93171</v>
      </c>
      <c r="G72" s="86">
        <v>125864</v>
      </c>
      <c r="H72" s="87">
        <v>162898</v>
      </c>
      <c r="I72" s="86">
        <v>162898</v>
      </c>
      <c r="J72" s="88">
        <v>162898</v>
      </c>
      <c r="K72" s="86">
        <v>180782</v>
      </c>
      <c r="L72" s="86">
        <v>189098</v>
      </c>
      <c r="M72" s="86">
        <v>199120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95</v>
      </c>
      <c r="F73" s="86">
        <f t="shared" ref="F73:M73" si="12">SUM(F74:F75)</f>
        <v>32</v>
      </c>
      <c r="G73" s="86">
        <f t="shared" si="12"/>
        <v>5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95</v>
      </c>
      <c r="F74" s="79">
        <v>32</v>
      </c>
      <c r="G74" s="79">
        <v>5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37</v>
      </c>
      <c r="F77" s="72">
        <f t="shared" ref="F77:M77" si="13">F78+F81+F84+F85+F86+F87+F88</f>
        <v>88</v>
      </c>
      <c r="G77" s="72">
        <f t="shared" si="13"/>
        <v>594</v>
      </c>
      <c r="H77" s="73">
        <f t="shared" si="13"/>
        <v>0</v>
      </c>
      <c r="I77" s="72">
        <f t="shared" si="13"/>
        <v>0</v>
      </c>
      <c r="J77" s="74">
        <f t="shared" si="13"/>
        <v>38</v>
      </c>
      <c r="K77" s="72">
        <f t="shared" si="13"/>
        <v>120</v>
      </c>
      <c r="L77" s="72">
        <f t="shared" si="13"/>
        <v>126</v>
      </c>
      <c r="M77" s="72">
        <f t="shared" si="13"/>
        <v>132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37</v>
      </c>
      <c r="F81" s="86">
        <f t="shared" ref="F81:M81" si="15">SUM(F82:F83)</f>
        <v>88</v>
      </c>
      <c r="G81" s="86">
        <f t="shared" si="15"/>
        <v>555</v>
      </c>
      <c r="H81" s="87">
        <f t="shared" si="15"/>
        <v>0</v>
      </c>
      <c r="I81" s="86">
        <f t="shared" si="15"/>
        <v>0</v>
      </c>
      <c r="J81" s="88">
        <f t="shared" si="15"/>
        <v>38</v>
      </c>
      <c r="K81" s="86">
        <f t="shared" si="15"/>
        <v>120</v>
      </c>
      <c r="L81" s="86">
        <f t="shared" si="15"/>
        <v>126</v>
      </c>
      <c r="M81" s="86">
        <f t="shared" si="15"/>
        <v>132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37</v>
      </c>
      <c r="F83" s="93">
        <v>88</v>
      </c>
      <c r="G83" s="93">
        <v>555</v>
      </c>
      <c r="H83" s="94">
        <v>0</v>
      </c>
      <c r="I83" s="93">
        <v>0</v>
      </c>
      <c r="J83" s="95">
        <v>38</v>
      </c>
      <c r="K83" s="93">
        <v>120</v>
      </c>
      <c r="L83" s="93">
        <v>126</v>
      </c>
      <c r="M83" s="93">
        <v>132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39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161056</v>
      </c>
      <c r="F92" s="46">
        <f t="shared" ref="F92:M92" si="16">F4+F51+F77+F90</f>
        <v>340828</v>
      </c>
      <c r="G92" s="46">
        <f t="shared" si="16"/>
        <v>338659</v>
      </c>
      <c r="H92" s="47">
        <f t="shared" si="16"/>
        <v>635631</v>
      </c>
      <c r="I92" s="46">
        <f t="shared" si="16"/>
        <v>635631</v>
      </c>
      <c r="J92" s="48">
        <f t="shared" si="16"/>
        <v>635631</v>
      </c>
      <c r="K92" s="46">
        <f t="shared" si="16"/>
        <v>733958</v>
      </c>
      <c r="L92" s="46">
        <f t="shared" si="16"/>
        <v>923212</v>
      </c>
      <c r="M92" s="46">
        <f t="shared" si="16"/>
        <v>972834.71800000011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210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77721</v>
      </c>
      <c r="F4" s="72">
        <f t="shared" ref="F4:M4" si="0">F5+F8+F47</f>
        <v>271048</v>
      </c>
      <c r="G4" s="72">
        <f t="shared" si="0"/>
        <v>329981</v>
      </c>
      <c r="H4" s="73">
        <f t="shared" si="0"/>
        <v>301000</v>
      </c>
      <c r="I4" s="72">
        <f t="shared" si="0"/>
        <v>301000</v>
      </c>
      <c r="J4" s="74">
        <f t="shared" si="0"/>
        <v>301000</v>
      </c>
      <c r="K4" s="72">
        <f t="shared" si="0"/>
        <v>252296</v>
      </c>
      <c r="L4" s="72">
        <f t="shared" si="0"/>
        <v>228445</v>
      </c>
      <c r="M4" s="72">
        <f t="shared" si="0"/>
        <v>365072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0</v>
      </c>
      <c r="F5" s="100">
        <f t="shared" ref="F5:M5" si="1">SUM(F6:F7)</f>
        <v>0</v>
      </c>
      <c r="G5" s="100">
        <f t="shared" si="1"/>
        <v>0</v>
      </c>
      <c r="H5" s="101">
        <f t="shared" si="1"/>
        <v>0</v>
      </c>
      <c r="I5" s="100">
        <f t="shared" si="1"/>
        <v>0</v>
      </c>
      <c r="J5" s="102">
        <f t="shared" si="1"/>
        <v>0</v>
      </c>
      <c r="K5" s="100">
        <f t="shared" si="1"/>
        <v>0</v>
      </c>
      <c r="L5" s="100">
        <f t="shared" si="1"/>
        <v>0</v>
      </c>
      <c r="M5" s="100">
        <f t="shared" si="1"/>
        <v>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0</v>
      </c>
      <c r="F6" s="79">
        <v>0</v>
      </c>
      <c r="G6" s="79">
        <v>0</v>
      </c>
      <c r="H6" s="80">
        <v>0</v>
      </c>
      <c r="I6" s="79">
        <v>0</v>
      </c>
      <c r="J6" s="81">
        <v>0</v>
      </c>
      <c r="K6" s="79">
        <v>0</v>
      </c>
      <c r="L6" s="79">
        <v>0</v>
      </c>
      <c r="M6" s="79">
        <v>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0</v>
      </c>
      <c r="F7" s="93">
        <v>0</v>
      </c>
      <c r="G7" s="93">
        <v>0</v>
      </c>
      <c r="H7" s="94">
        <v>0</v>
      </c>
      <c r="I7" s="93">
        <v>0</v>
      </c>
      <c r="J7" s="95">
        <v>0</v>
      </c>
      <c r="K7" s="93">
        <v>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77721</v>
      </c>
      <c r="F8" s="100">
        <f t="shared" ref="F8:M8" si="2">SUM(F9:F46)</f>
        <v>271048</v>
      </c>
      <c r="G8" s="100">
        <f t="shared" si="2"/>
        <v>329981</v>
      </c>
      <c r="H8" s="101">
        <f t="shared" si="2"/>
        <v>301000</v>
      </c>
      <c r="I8" s="100">
        <f t="shared" si="2"/>
        <v>301000</v>
      </c>
      <c r="J8" s="102">
        <f t="shared" si="2"/>
        <v>301000</v>
      </c>
      <c r="K8" s="100">
        <f t="shared" si="2"/>
        <v>252296</v>
      </c>
      <c r="L8" s="100">
        <f t="shared" si="2"/>
        <v>228445</v>
      </c>
      <c r="M8" s="100">
        <f t="shared" si="2"/>
        <v>365072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1103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31351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104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5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815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77716</v>
      </c>
      <c r="F40" s="86">
        <v>239697</v>
      </c>
      <c r="G40" s="86">
        <v>329981</v>
      </c>
      <c r="H40" s="87">
        <v>301000</v>
      </c>
      <c r="I40" s="86">
        <v>301000</v>
      </c>
      <c r="J40" s="88">
        <v>298480</v>
      </c>
      <c r="K40" s="86">
        <v>252296</v>
      </c>
      <c r="L40" s="86">
        <v>228445</v>
      </c>
      <c r="M40" s="86">
        <v>365072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498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0</v>
      </c>
      <c r="F42" s="86">
        <v>0</v>
      </c>
      <c r="G42" s="86">
        <v>0</v>
      </c>
      <c r="H42" s="87">
        <v>0</v>
      </c>
      <c r="I42" s="86">
        <v>0</v>
      </c>
      <c r="J42" s="88">
        <v>0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648334</v>
      </c>
      <c r="F77" s="72">
        <f t="shared" ref="F77:M77" si="13">F78+F81+F84+F85+F86+F87+F88</f>
        <v>1258561</v>
      </c>
      <c r="G77" s="72">
        <f t="shared" si="13"/>
        <v>1339477</v>
      </c>
      <c r="H77" s="73">
        <f t="shared" si="13"/>
        <v>958194</v>
      </c>
      <c r="I77" s="72">
        <f t="shared" si="13"/>
        <v>1412885</v>
      </c>
      <c r="J77" s="74">
        <f t="shared" si="13"/>
        <v>1412885</v>
      </c>
      <c r="K77" s="72">
        <f t="shared" si="13"/>
        <v>1434339</v>
      </c>
      <c r="L77" s="72">
        <f t="shared" si="13"/>
        <v>1738997</v>
      </c>
      <c r="M77" s="72">
        <f t="shared" si="13"/>
        <v>810344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625888</v>
      </c>
      <c r="F78" s="100">
        <f t="shared" ref="F78:M78" si="14">SUM(F79:F80)</f>
        <v>1258561</v>
      </c>
      <c r="G78" s="100">
        <f t="shared" si="14"/>
        <v>1334121</v>
      </c>
      <c r="H78" s="101">
        <f t="shared" si="14"/>
        <v>930694</v>
      </c>
      <c r="I78" s="100">
        <f t="shared" si="14"/>
        <v>1400385</v>
      </c>
      <c r="J78" s="102">
        <f t="shared" si="14"/>
        <v>1400385</v>
      </c>
      <c r="K78" s="100">
        <f t="shared" si="14"/>
        <v>1412339</v>
      </c>
      <c r="L78" s="100">
        <f t="shared" si="14"/>
        <v>1713997</v>
      </c>
      <c r="M78" s="100">
        <f t="shared" si="14"/>
        <v>755344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625888</v>
      </c>
      <c r="F79" s="79">
        <v>1258561</v>
      </c>
      <c r="G79" s="79">
        <v>1334121</v>
      </c>
      <c r="H79" s="80">
        <v>930694</v>
      </c>
      <c r="I79" s="79">
        <v>1400385</v>
      </c>
      <c r="J79" s="81">
        <v>1400385</v>
      </c>
      <c r="K79" s="79">
        <v>1412339</v>
      </c>
      <c r="L79" s="79">
        <v>1713997</v>
      </c>
      <c r="M79" s="79">
        <v>755344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22446</v>
      </c>
      <c r="F87" s="86">
        <v>0</v>
      </c>
      <c r="G87" s="86">
        <v>5356</v>
      </c>
      <c r="H87" s="87">
        <v>27500</v>
      </c>
      <c r="I87" s="86">
        <v>12500</v>
      </c>
      <c r="J87" s="88">
        <v>12500</v>
      </c>
      <c r="K87" s="86">
        <v>22000</v>
      </c>
      <c r="L87" s="86">
        <v>25000</v>
      </c>
      <c r="M87" s="86">
        <v>55000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726055</v>
      </c>
      <c r="F92" s="46">
        <f t="shared" ref="F92:M92" si="16">F4+F51+F77+F90</f>
        <v>1529609</v>
      </c>
      <c r="G92" s="46">
        <f t="shared" si="16"/>
        <v>1669458</v>
      </c>
      <c r="H92" s="47">
        <f t="shared" si="16"/>
        <v>1259194</v>
      </c>
      <c r="I92" s="46">
        <f t="shared" si="16"/>
        <v>1713885</v>
      </c>
      <c r="J92" s="48">
        <f t="shared" si="16"/>
        <v>1713885</v>
      </c>
      <c r="K92" s="46">
        <f t="shared" si="16"/>
        <v>1686635</v>
      </c>
      <c r="L92" s="46">
        <f t="shared" si="16"/>
        <v>1967442</v>
      </c>
      <c r="M92" s="46">
        <f t="shared" si="16"/>
        <v>1175416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211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449855</v>
      </c>
      <c r="F4" s="72">
        <f t="shared" ref="F4:M4" si="0">F5+F8+F47</f>
        <v>600723</v>
      </c>
      <c r="G4" s="72">
        <f t="shared" si="0"/>
        <v>695410</v>
      </c>
      <c r="H4" s="73">
        <f t="shared" si="0"/>
        <v>915384.79357368988</v>
      </c>
      <c r="I4" s="72">
        <f t="shared" si="0"/>
        <v>1168085.7935736899</v>
      </c>
      <c r="J4" s="74">
        <f t="shared" si="0"/>
        <v>1167996</v>
      </c>
      <c r="K4" s="72">
        <f t="shared" si="0"/>
        <v>783658.75065526296</v>
      </c>
      <c r="L4" s="72">
        <f t="shared" si="0"/>
        <v>925827.51599999995</v>
      </c>
      <c r="M4" s="72">
        <f t="shared" si="0"/>
        <v>966247.93234800012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96411</v>
      </c>
      <c r="F5" s="100">
        <f t="shared" ref="F5:M5" si="1">SUM(F6:F7)</f>
        <v>102149</v>
      </c>
      <c r="G5" s="100">
        <f t="shared" si="1"/>
        <v>149983</v>
      </c>
      <c r="H5" s="101">
        <f t="shared" si="1"/>
        <v>161767</v>
      </c>
      <c r="I5" s="100">
        <f t="shared" si="1"/>
        <v>372545</v>
      </c>
      <c r="J5" s="102">
        <f t="shared" si="1"/>
        <v>372443</v>
      </c>
      <c r="K5" s="100">
        <f t="shared" si="1"/>
        <v>363372</v>
      </c>
      <c r="L5" s="100">
        <f t="shared" si="1"/>
        <v>377030</v>
      </c>
      <c r="M5" s="100">
        <f t="shared" si="1"/>
        <v>397013.22200000001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94831</v>
      </c>
      <c r="F6" s="79">
        <v>102282</v>
      </c>
      <c r="G6" s="79">
        <v>149372</v>
      </c>
      <c r="H6" s="80">
        <v>161767</v>
      </c>
      <c r="I6" s="79">
        <v>372545</v>
      </c>
      <c r="J6" s="81">
        <v>372443</v>
      </c>
      <c r="K6" s="79">
        <v>363012</v>
      </c>
      <c r="L6" s="79">
        <v>377030</v>
      </c>
      <c r="M6" s="79">
        <v>397013.22200000001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1580</v>
      </c>
      <c r="F7" s="93">
        <v>-133</v>
      </c>
      <c r="G7" s="93">
        <v>611</v>
      </c>
      <c r="H7" s="94">
        <v>0</v>
      </c>
      <c r="I7" s="93">
        <v>0</v>
      </c>
      <c r="J7" s="95">
        <v>0</v>
      </c>
      <c r="K7" s="93">
        <v>360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353444</v>
      </c>
      <c r="F8" s="100">
        <f t="shared" ref="F8:M8" si="2">SUM(F9:F46)</f>
        <v>498574</v>
      </c>
      <c r="G8" s="100">
        <f t="shared" si="2"/>
        <v>545427</v>
      </c>
      <c r="H8" s="101">
        <f t="shared" si="2"/>
        <v>753617.79357368988</v>
      </c>
      <c r="I8" s="100">
        <f t="shared" si="2"/>
        <v>795540.79357368988</v>
      </c>
      <c r="J8" s="102">
        <f t="shared" si="2"/>
        <v>795553</v>
      </c>
      <c r="K8" s="100">
        <f t="shared" si="2"/>
        <v>420286.75065526291</v>
      </c>
      <c r="L8" s="100">
        <f t="shared" si="2"/>
        <v>548797.51599999995</v>
      </c>
      <c r="M8" s="100">
        <f t="shared" si="2"/>
        <v>569234.71034800005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2970</v>
      </c>
      <c r="F9" s="79">
        <v>567</v>
      </c>
      <c r="G9" s="79">
        <v>1358</v>
      </c>
      <c r="H9" s="80">
        <v>1770.2618601645952</v>
      </c>
      <c r="I9" s="79">
        <v>8064.2618601645954</v>
      </c>
      <c r="J9" s="81">
        <v>8067</v>
      </c>
      <c r="K9" s="79">
        <v>4478.83209599969</v>
      </c>
      <c r="L9" s="79">
        <v>5161.6779999999999</v>
      </c>
      <c r="M9" s="79">
        <v>4611.0219339999994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1196</v>
      </c>
      <c r="F10" s="86">
        <v>1651</v>
      </c>
      <c r="G10" s="86">
        <v>319</v>
      </c>
      <c r="H10" s="87">
        <v>8278</v>
      </c>
      <c r="I10" s="86">
        <v>2967</v>
      </c>
      <c r="J10" s="88">
        <v>2968</v>
      </c>
      <c r="K10" s="86">
        <v>3082</v>
      </c>
      <c r="L10" s="86">
        <v>4513.9660000000003</v>
      </c>
      <c r="M10" s="86">
        <v>3930.075198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5692</v>
      </c>
      <c r="F11" s="86">
        <v>919</v>
      </c>
      <c r="G11" s="86">
        <v>631</v>
      </c>
      <c r="H11" s="87">
        <v>9818.0010241776272</v>
      </c>
      <c r="I11" s="86">
        <v>11107.001024177627</v>
      </c>
      <c r="J11" s="88">
        <v>11107</v>
      </c>
      <c r="K11" s="86">
        <v>5482.7845815966484</v>
      </c>
      <c r="L11" s="86">
        <v>8385.1139999999996</v>
      </c>
      <c r="M11" s="86">
        <v>10363.261041999998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71</v>
      </c>
      <c r="J12" s="88">
        <v>71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150</v>
      </c>
      <c r="F13" s="86">
        <v>36</v>
      </c>
      <c r="G13" s="86">
        <v>92</v>
      </c>
      <c r="H13" s="87">
        <v>0</v>
      </c>
      <c r="I13" s="86">
        <v>100</v>
      </c>
      <c r="J13" s="88">
        <v>100</v>
      </c>
      <c r="K13" s="86">
        <v>0</v>
      </c>
      <c r="L13" s="86">
        <v>0</v>
      </c>
      <c r="M13" s="86">
        <v>0.26400000000001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1213</v>
      </c>
      <c r="F14" s="86">
        <v>1797</v>
      </c>
      <c r="G14" s="86">
        <v>1655</v>
      </c>
      <c r="H14" s="87">
        <v>1296.7428457864125</v>
      </c>
      <c r="I14" s="86">
        <v>4604.7428457864125</v>
      </c>
      <c r="J14" s="88">
        <v>4605</v>
      </c>
      <c r="K14" s="86">
        <v>6807.879702335551</v>
      </c>
      <c r="L14" s="86">
        <v>11090</v>
      </c>
      <c r="M14" s="86">
        <v>7938.5309999999999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3098</v>
      </c>
      <c r="F15" s="86">
        <v>6325</v>
      </c>
      <c r="G15" s="86">
        <v>5943</v>
      </c>
      <c r="H15" s="87">
        <v>8985.6560995293839</v>
      </c>
      <c r="I15" s="86">
        <v>11492.656099529384</v>
      </c>
      <c r="J15" s="88">
        <v>11526</v>
      </c>
      <c r="K15" s="86">
        <v>7428.9997986812396</v>
      </c>
      <c r="L15" s="86">
        <v>11385.15</v>
      </c>
      <c r="M15" s="86">
        <v>9543.5479499999983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7235</v>
      </c>
      <c r="F16" s="86">
        <v>2164</v>
      </c>
      <c r="G16" s="86">
        <v>3809</v>
      </c>
      <c r="H16" s="87">
        <v>8377.7574392663209</v>
      </c>
      <c r="I16" s="86">
        <v>9094.7574392663209</v>
      </c>
      <c r="J16" s="88">
        <v>9077</v>
      </c>
      <c r="K16" s="86">
        <v>13610.230980361668</v>
      </c>
      <c r="L16" s="86">
        <v>15301.172</v>
      </c>
      <c r="M16" s="86">
        <v>15127.531116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6878</v>
      </c>
      <c r="F17" s="86">
        <v>6279</v>
      </c>
      <c r="G17" s="86">
        <v>17740</v>
      </c>
      <c r="H17" s="87">
        <v>4652</v>
      </c>
      <c r="I17" s="86">
        <v>561</v>
      </c>
      <c r="J17" s="88">
        <v>1064</v>
      </c>
      <c r="K17" s="86">
        <v>0</v>
      </c>
      <c r="L17" s="86">
        <v>0</v>
      </c>
      <c r="M17" s="86">
        <v>0.31799999999657302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109</v>
      </c>
      <c r="F21" s="86">
        <v>0</v>
      </c>
      <c r="G21" s="86">
        <v>0</v>
      </c>
      <c r="H21" s="87">
        <v>0</v>
      </c>
      <c r="I21" s="86">
        <v>1297</v>
      </c>
      <c r="J21" s="88">
        <v>1297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926</v>
      </c>
      <c r="F22" s="86">
        <v>167</v>
      </c>
      <c r="G22" s="86">
        <v>356</v>
      </c>
      <c r="H22" s="87">
        <v>237.9760916085435</v>
      </c>
      <c r="I22" s="86">
        <v>513.97609160854347</v>
      </c>
      <c r="J22" s="88">
        <v>600</v>
      </c>
      <c r="K22" s="86">
        <v>12147.230610386578</v>
      </c>
      <c r="L22" s="86">
        <v>21946.907999999999</v>
      </c>
      <c r="M22" s="86">
        <v>367.65412399999997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35471</v>
      </c>
      <c r="F23" s="86">
        <v>81317</v>
      </c>
      <c r="G23" s="86">
        <v>36108</v>
      </c>
      <c r="H23" s="87">
        <v>94748.573192614946</v>
      </c>
      <c r="I23" s="86">
        <v>28590.573192614938</v>
      </c>
      <c r="J23" s="88">
        <v>28089</v>
      </c>
      <c r="K23" s="86">
        <v>37593.558976008891</v>
      </c>
      <c r="L23" s="86">
        <v>55194.732000000004</v>
      </c>
      <c r="M23" s="86">
        <v>105492.335796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15027</v>
      </c>
      <c r="F25" s="86">
        <v>15026</v>
      </c>
      <c r="G25" s="86">
        <v>244</v>
      </c>
      <c r="H25" s="87">
        <v>0</v>
      </c>
      <c r="I25" s="86">
        <v>11132</v>
      </c>
      <c r="J25" s="88">
        <v>8085</v>
      </c>
      <c r="K25" s="86">
        <v>15602</v>
      </c>
      <c r="L25" s="86">
        <v>23868</v>
      </c>
      <c r="M25" s="86">
        <v>19787.506000000001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54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73401</v>
      </c>
      <c r="F31" s="86">
        <v>131799</v>
      </c>
      <c r="G31" s="86">
        <v>1400</v>
      </c>
      <c r="H31" s="87">
        <v>159207.6402816363</v>
      </c>
      <c r="I31" s="86">
        <v>337108.64028163633</v>
      </c>
      <c r="J31" s="88">
        <v>340144</v>
      </c>
      <c r="K31" s="86">
        <v>22772.481791618196</v>
      </c>
      <c r="L31" s="86">
        <v>30194.57</v>
      </c>
      <c r="M31" s="86">
        <v>58295.031210000001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135</v>
      </c>
      <c r="F32" s="86">
        <v>47</v>
      </c>
      <c r="G32" s="86">
        <v>41</v>
      </c>
      <c r="H32" s="87">
        <v>52</v>
      </c>
      <c r="I32" s="86">
        <v>142</v>
      </c>
      <c r="J32" s="88">
        <v>143</v>
      </c>
      <c r="K32" s="86">
        <v>22</v>
      </c>
      <c r="L32" s="86">
        <v>33</v>
      </c>
      <c r="M32" s="86">
        <v>27.080999999999996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632</v>
      </c>
      <c r="F37" s="86">
        <v>700</v>
      </c>
      <c r="G37" s="86">
        <v>3361</v>
      </c>
      <c r="H37" s="87">
        <v>1708.4291165864606</v>
      </c>
      <c r="I37" s="86">
        <v>2343.4291165864606</v>
      </c>
      <c r="J37" s="88">
        <v>2781</v>
      </c>
      <c r="K37" s="86">
        <v>5487.6532995774451</v>
      </c>
      <c r="L37" s="86">
        <v>9022.7960000000003</v>
      </c>
      <c r="M37" s="86">
        <v>4065.1441880000002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67341</v>
      </c>
      <c r="F38" s="86">
        <v>36724</v>
      </c>
      <c r="G38" s="86">
        <v>30587</v>
      </c>
      <c r="H38" s="87">
        <v>62910.492811391305</v>
      </c>
      <c r="I38" s="86">
        <v>29255.492811391301</v>
      </c>
      <c r="J38" s="88">
        <v>28787</v>
      </c>
      <c r="K38" s="86">
        <v>13028.262801151548</v>
      </c>
      <c r="L38" s="86">
        <v>19522.59</v>
      </c>
      <c r="M38" s="86">
        <v>19989.163270000001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6818</v>
      </c>
      <c r="F39" s="86">
        <v>5571</v>
      </c>
      <c r="G39" s="86">
        <v>3650</v>
      </c>
      <c r="H39" s="87">
        <v>31075.788733196569</v>
      </c>
      <c r="I39" s="86">
        <v>6486.7887331965685</v>
      </c>
      <c r="J39" s="88">
        <v>6396</v>
      </c>
      <c r="K39" s="86">
        <v>5366.5913622541302</v>
      </c>
      <c r="L39" s="86">
        <v>4018.8819999999978</v>
      </c>
      <c r="M39" s="86">
        <v>6394.1447459999981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1230</v>
      </c>
      <c r="F40" s="86">
        <v>1338</v>
      </c>
      <c r="G40" s="86">
        <v>863</v>
      </c>
      <c r="H40" s="87">
        <v>3456</v>
      </c>
      <c r="I40" s="86">
        <v>2711</v>
      </c>
      <c r="J40" s="88">
        <v>2711</v>
      </c>
      <c r="K40" s="86">
        <v>2114</v>
      </c>
      <c r="L40" s="86">
        <v>1548</v>
      </c>
      <c r="M40" s="86">
        <v>1629.9069999999997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2873</v>
      </c>
      <c r="F41" s="86">
        <v>855</v>
      </c>
      <c r="G41" s="86">
        <v>1509</v>
      </c>
      <c r="H41" s="87">
        <v>3796</v>
      </c>
      <c r="I41" s="86">
        <v>7020</v>
      </c>
      <c r="J41" s="88">
        <v>7019</v>
      </c>
      <c r="K41" s="86">
        <v>8060</v>
      </c>
      <c r="L41" s="86">
        <v>12658</v>
      </c>
      <c r="M41" s="86">
        <v>10535.446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18745</v>
      </c>
      <c r="F42" s="86">
        <v>29813</v>
      </c>
      <c r="G42" s="86">
        <v>34801</v>
      </c>
      <c r="H42" s="87">
        <v>63800.871950380111</v>
      </c>
      <c r="I42" s="86">
        <v>54261.871950380111</v>
      </c>
      <c r="J42" s="88">
        <v>54262</v>
      </c>
      <c r="K42" s="86">
        <v>69463.330847768491</v>
      </c>
      <c r="L42" s="86">
        <v>98205.616000000009</v>
      </c>
      <c r="M42" s="86">
        <v>97852.742647999999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93549</v>
      </c>
      <c r="F43" s="86">
        <v>168027</v>
      </c>
      <c r="G43" s="86">
        <v>220922</v>
      </c>
      <c r="H43" s="87">
        <v>192026</v>
      </c>
      <c r="I43" s="86">
        <v>228394</v>
      </c>
      <c r="J43" s="88">
        <v>228380</v>
      </c>
      <c r="K43" s="86">
        <v>133172</v>
      </c>
      <c r="L43" s="86">
        <v>162956.70000000001</v>
      </c>
      <c r="M43" s="86">
        <v>112166.40710000001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1903</v>
      </c>
      <c r="F44" s="86">
        <v>-221</v>
      </c>
      <c r="G44" s="86">
        <v>176038</v>
      </c>
      <c r="H44" s="87">
        <v>85678.290443895268</v>
      </c>
      <c r="I44" s="86">
        <v>27703.290443895257</v>
      </c>
      <c r="J44" s="88">
        <v>27702</v>
      </c>
      <c r="K44" s="86">
        <v>50203.976559376824</v>
      </c>
      <c r="L44" s="86">
        <v>48716.792000000001</v>
      </c>
      <c r="M44" s="86">
        <v>74786.848975999994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6852</v>
      </c>
      <c r="F45" s="86">
        <v>7673</v>
      </c>
      <c r="G45" s="86">
        <v>3944</v>
      </c>
      <c r="H45" s="87">
        <v>11741.311683456015</v>
      </c>
      <c r="I45" s="86">
        <v>10518.311683456015</v>
      </c>
      <c r="J45" s="88">
        <v>10518</v>
      </c>
      <c r="K45" s="86">
        <v>4362.9372481459777</v>
      </c>
      <c r="L45" s="86">
        <v>5073.8500000000004</v>
      </c>
      <c r="M45" s="86">
        <v>6330.7480499999992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56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196571</v>
      </c>
      <c r="F51" s="72">
        <f t="shared" ref="F51:M51" si="4">F52+F59+F62+F63+F64+F72+F73</f>
        <v>310684</v>
      </c>
      <c r="G51" s="72">
        <f t="shared" si="4"/>
        <v>282065</v>
      </c>
      <c r="H51" s="73">
        <f t="shared" si="4"/>
        <v>497740</v>
      </c>
      <c r="I51" s="72">
        <f t="shared" si="4"/>
        <v>528058</v>
      </c>
      <c r="J51" s="74">
        <f t="shared" si="4"/>
        <v>528148</v>
      </c>
      <c r="K51" s="72">
        <f t="shared" si="4"/>
        <v>734484</v>
      </c>
      <c r="L51" s="72">
        <f t="shared" si="4"/>
        <v>730784</v>
      </c>
      <c r="M51" s="72">
        <f t="shared" si="4"/>
        <v>759807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14413</v>
      </c>
      <c r="F59" s="100">
        <f t="shared" ref="F59:M59" si="8">SUM(F60:F61)</f>
        <v>18886</v>
      </c>
      <c r="G59" s="100">
        <f t="shared" si="8"/>
        <v>20144</v>
      </c>
      <c r="H59" s="101">
        <f t="shared" si="8"/>
        <v>21212</v>
      </c>
      <c r="I59" s="100">
        <f t="shared" si="8"/>
        <v>21212</v>
      </c>
      <c r="J59" s="102">
        <f t="shared" si="8"/>
        <v>21212</v>
      </c>
      <c r="K59" s="100">
        <f t="shared" si="8"/>
        <v>22251</v>
      </c>
      <c r="L59" s="100">
        <f t="shared" si="8"/>
        <v>23275</v>
      </c>
      <c r="M59" s="100">
        <f t="shared" si="8"/>
        <v>24509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14413</v>
      </c>
      <c r="F61" s="93">
        <v>18886</v>
      </c>
      <c r="G61" s="93">
        <v>20144</v>
      </c>
      <c r="H61" s="94">
        <v>21212</v>
      </c>
      <c r="I61" s="93">
        <v>21212</v>
      </c>
      <c r="J61" s="95">
        <v>21212</v>
      </c>
      <c r="K61" s="93">
        <v>22251</v>
      </c>
      <c r="L61" s="93">
        <v>23275</v>
      </c>
      <c r="M61" s="93">
        <v>24509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121110</v>
      </c>
      <c r="F72" s="86">
        <v>219366</v>
      </c>
      <c r="G72" s="86">
        <v>168181</v>
      </c>
      <c r="H72" s="87">
        <v>326528</v>
      </c>
      <c r="I72" s="86">
        <v>356846</v>
      </c>
      <c r="J72" s="88">
        <v>356846</v>
      </c>
      <c r="K72" s="86">
        <v>532233</v>
      </c>
      <c r="L72" s="86">
        <v>507687</v>
      </c>
      <c r="M72" s="86">
        <v>524885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61048</v>
      </c>
      <c r="F73" s="86">
        <f t="shared" ref="F73:M73" si="12">SUM(F74:F75)</f>
        <v>72432</v>
      </c>
      <c r="G73" s="86">
        <f t="shared" si="12"/>
        <v>93740</v>
      </c>
      <c r="H73" s="87">
        <f t="shared" si="12"/>
        <v>150000</v>
      </c>
      <c r="I73" s="86">
        <f t="shared" si="12"/>
        <v>150000</v>
      </c>
      <c r="J73" s="88">
        <f t="shared" si="12"/>
        <v>150090</v>
      </c>
      <c r="K73" s="86">
        <f t="shared" si="12"/>
        <v>180000</v>
      </c>
      <c r="L73" s="86">
        <f t="shared" si="12"/>
        <v>199822</v>
      </c>
      <c r="M73" s="86">
        <f t="shared" si="12"/>
        <v>210413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88</v>
      </c>
      <c r="G74" s="79">
        <v>312</v>
      </c>
      <c r="H74" s="80">
        <v>0</v>
      </c>
      <c r="I74" s="79">
        <v>0</v>
      </c>
      <c r="J74" s="81">
        <v>90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61048</v>
      </c>
      <c r="F75" s="93">
        <v>72344</v>
      </c>
      <c r="G75" s="93">
        <v>93428</v>
      </c>
      <c r="H75" s="94">
        <v>150000</v>
      </c>
      <c r="I75" s="93">
        <v>150000</v>
      </c>
      <c r="J75" s="95">
        <v>150000</v>
      </c>
      <c r="K75" s="93">
        <v>180000</v>
      </c>
      <c r="L75" s="93">
        <v>199822</v>
      </c>
      <c r="M75" s="93">
        <v>210413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1509</v>
      </c>
      <c r="F77" s="72">
        <f t="shared" ref="F77:M77" si="13">F78+F81+F84+F85+F86+F87+F88</f>
        <v>463</v>
      </c>
      <c r="G77" s="72">
        <f t="shared" si="13"/>
        <v>6670</v>
      </c>
      <c r="H77" s="73">
        <f t="shared" si="13"/>
        <v>112</v>
      </c>
      <c r="I77" s="72">
        <f t="shared" si="13"/>
        <v>15093</v>
      </c>
      <c r="J77" s="74">
        <f t="shared" si="13"/>
        <v>15093</v>
      </c>
      <c r="K77" s="72">
        <f t="shared" si="13"/>
        <v>16143</v>
      </c>
      <c r="L77" s="72">
        <f t="shared" si="13"/>
        <v>19856.203999999998</v>
      </c>
      <c r="M77" s="72">
        <f t="shared" si="13"/>
        <v>20908.925811999998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8</v>
      </c>
      <c r="H78" s="101">
        <f t="shared" si="14"/>
        <v>0</v>
      </c>
      <c r="I78" s="100">
        <f t="shared" si="14"/>
        <v>0</v>
      </c>
      <c r="J78" s="102">
        <f t="shared" si="14"/>
        <v>4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8</v>
      </c>
      <c r="H79" s="80">
        <v>0</v>
      </c>
      <c r="I79" s="79">
        <v>0</v>
      </c>
      <c r="J79" s="81">
        <v>4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1393</v>
      </c>
      <c r="F81" s="86">
        <f t="shared" ref="F81:M81" si="15">SUM(F82:F83)</f>
        <v>463</v>
      </c>
      <c r="G81" s="86">
        <f t="shared" si="15"/>
        <v>6079</v>
      </c>
      <c r="H81" s="87">
        <f t="shared" si="15"/>
        <v>112</v>
      </c>
      <c r="I81" s="86">
        <f t="shared" si="15"/>
        <v>15085</v>
      </c>
      <c r="J81" s="88">
        <f t="shared" si="15"/>
        <v>15081</v>
      </c>
      <c r="K81" s="86">
        <f t="shared" si="15"/>
        <v>16083</v>
      </c>
      <c r="L81" s="86">
        <f t="shared" si="15"/>
        <v>19856.203999999998</v>
      </c>
      <c r="M81" s="86">
        <f t="shared" si="15"/>
        <v>20908.925811999998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1393</v>
      </c>
      <c r="F83" s="93">
        <v>463</v>
      </c>
      <c r="G83" s="93">
        <v>6079</v>
      </c>
      <c r="H83" s="94">
        <v>112</v>
      </c>
      <c r="I83" s="93">
        <v>15085</v>
      </c>
      <c r="J83" s="95">
        <v>15081</v>
      </c>
      <c r="K83" s="93">
        <v>16083</v>
      </c>
      <c r="L83" s="93">
        <v>19856.203999999998</v>
      </c>
      <c r="M83" s="93">
        <v>20908.925811999998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583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116</v>
      </c>
      <c r="F88" s="86">
        <v>0</v>
      </c>
      <c r="G88" s="86">
        <v>0</v>
      </c>
      <c r="H88" s="87">
        <v>0</v>
      </c>
      <c r="I88" s="86">
        <v>8</v>
      </c>
      <c r="J88" s="88">
        <v>8</v>
      </c>
      <c r="K88" s="86">
        <v>60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647935</v>
      </c>
      <c r="F92" s="46">
        <f t="shared" ref="F92:M92" si="16">F4+F51+F77+F90</f>
        <v>911870</v>
      </c>
      <c r="G92" s="46">
        <f t="shared" si="16"/>
        <v>984145</v>
      </c>
      <c r="H92" s="47">
        <f t="shared" si="16"/>
        <v>1413236.7935736899</v>
      </c>
      <c r="I92" s="46">
        <f t="shared" si="16"/>
        <v>1711236.7935736899</v>
      </c>
      <c r="J92" s="48">
        <f t="shared" si="16"/>
        <v>1711237</v>
      </c>
      <c r="K92" s="46">
        <f t="shared" si="16"/>
        <v>1534285.750655263</v>
      </c>
      <c r="L92" s="46">
        <f t="shared" si="16"/>
        <v>1676467.7199999997</v>
      </c>
      <c r="M92" s="46">
        <f t="shared" si="16"/>
        <v>1746963.8581600001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146</v>
      </c>
      <c r="C4" s="33">
        <v>2753</v>
      </c>
      <c r="D4" s="33">
        <v>3986</v>
      </c>
      <c r="E4" s="33">
        <v>2604</v>
      </c>
      <c r="F4" s="27">
        <v>3686</v>
      </c>
      <c r="G4" s="28">
        <v>3686</v>
      </c>
      <c r="H4" s="29">
        <v>3686</v>
      </c>
      <c r="I4" s="33">
        <v>3838</v>
      </c>
      <c r="J4" s="33">
        <v>4015</v>
      </c>
      <c r="K4" s="33">
        <v>4228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147</v>
      </c>
      <c r="C5" s="33">
        <v>960173</v>
      </c>
      <c r="D5" s="33">
        <v>1179180</v>
      </c>
      <c r="E5" s="33">
        <v>1445228</v>
      </c>
      <c r="F5" s="32">
        <v>1347397</v>
      </c>
      <c r="G5" s="33">
        <v>1347216</v>
      </c>
      <c r="H5" s="34">
        <v>1342481</v>
      </c>
      <c r="I5" s="33">
        <v>1411137</v>
      </c>
      <c r="J5" s="33">
        <v>1472274</v>
      </c>
      <c r="K5" s="33">
        <v>1547089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148</v>
      </c>
      <c r="C6" s="33">
        <v>762233</v>
      </c>
      <c r="D6" s="33">
        <v>856165</v>
      </c>
      <c r="E6" s="33">
        <v>911053</v>
      </c>
      <c r="F6" s="32">
        <v>1033959</v>
      </c>
      <c r="G6" s="33">
        <v>1034140</v>
      </c>
      <c r="H6" s="34">
        <v>1038872</v>
      </c>
      <c r="I6" s="33">
        <v>1057149</v>
      </c>
      <c r="J6" s="33">
        <v>1084911</v>
      </c>
      <c r="K6" s="33">
        <v>1142411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149</v>
      </c>
      <c r="C7" s="33">
        <v>14093</v>
      </c>
      <c r="D7" s="33">
        <v>28512</v>
      </c>
      <c r="E7" s="33">
        <v>19086</v>
      </c>
      <c r="F7" s="32">
        <v>20873</v>
      </c>
      <c r="G7" s="33">
        <v>20873</v>
      </c>
      <c r="H7" s="34">
        <v>4835</v>
      </c>
      <c r="I7" s="33">
        <v>26895</v>
      </c>
      <c r="J7" s="33">
        <v>28132</v>
      </c>
      <c r="K7" s="33">
        <v>29623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150</v>
      </c>
      <c r="C8" s="33">
        <v>51993</v>
      </c>
      <c r="D8" s="33">
        <v>71088</v>
      </c>
      <c r="E8" s="33">
        <v>96583</v>
      </c>
      <c r="F8" s="32">
        <v>17064</v>
      </c>
      <c r="G8" s="33">
        <v>17064</v>
      </c>
      <c r="H8" s="34">
        <v>33105</v>
      </c>
      <c r="I8" s="33">
        <v>17900</v>
      </c>
      <c r="J8" s="33">
        <v>18723</v>
      </c>
      <c r="K8" s="33">
        <v>19715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151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1791245</v>
      </c>
      <c r="D19" s="46">
        <f t="shared" ref="D19:K19" si="1">SUM(D4:D18)</f>
        <v>2138931</v>
      </c>
      <c r="E19" s="46">
        <f t="shared" si="1"/>
        <v>2474554</v>
      </c>
      <c r="F19" s="47">
        <f t="shared" si="1"/>
        <v>2422979</v>
      </c>
      <c r="G19" s="46">
        <f t="shared" si="1"/>
        <v>2422979</v>
      </c>
      <c r="H19" s="48">
        <f t="shared" si="1"/>
        <v>2422979</v>
      </c>
      <c r="I19" s="46">
        <f t="shared" si="1"/>
        <v>2516919</v>
      </c>
      <c r="J19" s="46">
        <f t="shared" si="1"/>
        <v>2608055</v>
      </c>
      <c r="K19" s="46">
        <f t="shared" si="1"/>
        <v>2743066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1757824</v>
      </c>
      <c r="D4" s="20">
        <f t="shared" ref="D4:K4" si="0">SUM(D5:D7)</f>
        <v>2045570</v>
      </c>
      <c r="E4" s="20">
        <f t="shared" si="0"/>
        <v>2383120</v>
      </c>
      <c r="F4" s="21">
        <f t="shared" si="0"/>
        <v>2399985</v>
      </c>
      <c r="G4" s="20">
        <f t="shared" si="0"/>
        <v>2398033</v>
      </c>
      <c r="H4" s="22">
        <f t="shared" si="0"/>
        <v>2397933</v>
      </c>
      <c r="I4" s="20">
        <f t="shared" si="0"/>
        <v>2490640</v>
      </c>
      <c r="J4" s="20">
        <f t="shared" si="0"/>
        <v>2580568</v>
      </c>
      <c r="K4" s="20">
        <f t="shared" si="0"/>
        <v>2714124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1317323</v>
      </c>
      <c r="D5" s="28">
        <v>1635981</v>
      </c>
      <c r="E5" s="28">
        <v>1888264</v>
      </c>
      <c r="F5" s="27">
        <v>1962478</v>
      </c>
      <c r="G5" s="28">
        <v>1962478</v>
      </c>
      <c r="H5" s="29">
        <v>1962478</v>
      </c>
      <c r="I5" s="28">
        <v>2043237</v>
      </c>
      <c r="J5" s="28">
        <v>2112586</v>
      </c>
      <c r="K5" s="29">
        <v>2221337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440473</v>
      </c>
      <c r="D6" s="33">
        <v>409577</v>
      </c>
      <c r="E6" s="33">
        <v>492118</v>
      </c>
      <c r="F6" s="32">
        <v>437507</v>
      </c>
      <c r="G6" s="33">
        <v>435555</v>
      </c>
      <c r="H6" s="34">
        <v>435155</v>
      </c>
      <c r="I6" s="33">
        <v>447403</v>
      </c>
      <c r="J6" s="33">
        <v>467982</v>
      </c>
      <c r="K6" s="34">
        <v>492787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28</v>
      </c>
      <c r="D7" s="36">
        <v>12</v>
      </c>
      <c r="E7" s="36">
        <v>2738</v>
      </c>
      <c r="F7" s="35">
        <v>0</v>
      </c>
      <c r="G7" s="36">
        <v>0</v>
      </c>
      <c r="H7" s="37">
        <v>300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5241</v>
      </c>
      <c r="D8" s="20">
        <f t="shared" ref="D8:K8" si="1">SUM(D9:D15)</f>
        <v>11338</v>
      </c>
      <c r="E8" s="20">
        <f t="shared" si="1"/>
        <v>10850</v>
      </c>
      <c r="F8" s="21">
        <f t="shared" si="1"/>
        <v>5258</v>
      </c>
      <c r="G8" s="20">
        <f t="shared" si="1"/>
        <v>5259</v>
      </c>
      <c r="H8" s="22">
        <f t="shared" si="1"/>
        <v>7629</v>
      </c>
      <c r="I8" s="20">
        <f t="shared" si="1"/>
        <v>4767</v>
      </c>
      <c r="J8" s="20">
        <f t="shared" si="1"/>
        <v>4987</v>
      </c>
      <c r="K8" s="20">
        <f t="shared" si="1"/>
        <v>5251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17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7</v>
      </c>
      <c r="F10" s="32">
        <v>0</v>
      </c>
      <c r="G10" s="33">
        <v>1</v>
      </c>
      <c r="H10" s="34">
        <v>1</v>
      </c>
      <c r="I10" s="33">
        <v>1</v>
      </c>
      <c r="J10" s="33">
        <v>1</v>
      </c>
      <c r="K10" s="34">
        <v>1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717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5241</v>
      </c>
      <c r="D15" s="36">
        <v>11338</v>
      </c>
      <c r="E15" s="36">
        <v>10126</v>
      </c>
      <c r="F15" s="35">
        <v>5258</v>
      </c>
      <c r="G15" s="36">
        <v>5258</v>
      </c>
      <c r="H15" s="37">
        <v>7611</v>
      </c>
      <c r="I15" s="36">
        <v>4766</v>
      </c>
      <c r="J15" s="36">
        <v>4986</v>
      </c>
      <c r="K15" s="37">
        <v>5250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9417</v>
      </c>
      <c r="D16" s="20">
        <f t="shared" ref="D16:K16" si="2">SUM(D17:D23)</f>
        <v>74607</v>
      </c>
      <c r="E16" s="20">
        <f t="shared" si="2"/>
        <v>20392</v>
      </c>
      <c r="F16" s="21">
        <f t="shared" si="2"/>
        <v>17736</v>
      </c>
      <c r="G16" s="20">
        <f t="shared" si="2"/>
        <v>19687</v>
      </c>
      <c r="H16" s="22">
        <f t="shared" si="2"/>
        <v>17412</v>
      </c>
      <c r="I16" s="20">
        <f t="shared" si="2"/>
        <v>21512</v>
      </c>
      <c r="J16" s="20">
        <f t="shared" si="2"/>
        <v>22500</v>
      </c>
      <c r="K16" s="20">
        <f t="shared" si="2"/>
        <v>23691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9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5058</v>
      </c>
      <c r="D18" s="33">
        <v>72618</v>
      </c>
      <c r="E18" s="33">
        <v>18098</v>
      </c>
      <c r="F18" s="32">
        <v>15236</v>
      </c>
      <c r="G18" s="33">
        <v>16760</v>
      </c>
      <c r="H18" s="34">
        <v>16554</v>
      </c>
      <c r="I18" s="33">
        <v>20512</v>
      </c>
      <c r="J18" s="33">
        <v>21454</v>
      </c>
      <c r="K18" s="34">
        <v>22590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27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4359</v>
      </c>
      <c r="D23" s="36">
        <v>1989</v>
      </c>
      <c r="E23" s="36">
        <v>2258</v>
      </c>
      <c r="F23" s="35">
        <v>2500</v>
      </c>
      <c r="G23" s="36">
        <v>2927</v>
      </c>
      <c r="H23" s="37">
        <v>858</v>
      </c>
      <c r="I23" s="36">
        <v>1000</v>
      </c>
      <c r="J23" s="36">
        <v>1046</v>
      </c>
      <c r="K23" s="37">
        <v>1101</v>
      </c>
    </row>
    <row r="24" spans="1:11" s="14" customFormat="1" ht="12.75" customHeight="1" x14ac:dyDescent="0.25">
      <c r="A24" s="25"/>
      <c r="B24" s="39" t="s">
        <v>29</v>
      </c>
      <c r="C24" s="20">
        <v>18763</v>
      </c>
      <c r="D24" s="20">
        <v>7416</v>
      </c>
      <c r="E24" s="20">
        <v>60192</v>
      </c>
      <c r="F24" s="21">
        <v>0</v>
      </c>
      <c r="G24" s="20">
        <v>0</v>
      </c>
      <c r="H24" s="22">
        <v>5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1791245</v>
      </c>
      <c r="D26" s="46">
        <f t="shared" ref="D26:K26" si="3">+D4+D8+D16+D24</f>
        <v>2138931</v>
      </c>
      <c r="E26" s="46">
        <f t="shared" si="3"/>
        <v>2474554</v>
      </c>
      <c r="F26" s="47">
        <f t="shared" si="3"/>
        <v>2422979</v>
      </c>
      <c r="G26" s="46">
        <f t="shared" si="3"/>
        <v>2422979</v>
      </c>
      <c r="H26" s="48">
        <f t="shared" si="3"/>
        <v>2422979</v>
      </c>
      <c r="I26" s="46">
        <f t="shared" si="3"/>
        <v>2516919</v>
      </c>
      <c r="J26" s="46">
        <f t="shared" si="3"/>
        <v>2608055</v>
      </c>
      <c r="K26" s="46">
        <f t="shared" si="3"/>
        <v>2743066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152</v>
      </c>
      <c r="C4" s="33">
        <v>9284584</v>
      </c>
      <c r="D4" s="33">
        <v>10204702</v>
      </c>
      <c r="E4" s="33">
        <v>10817601</v>
      </c>
      <c r="F4" s="27">
        <v>11129373</v>
      </c>
      <c r="G4" s="28">
        <v>11318556</v>
      </c>
      <c r="H4" s="29">
        <v>11774519</v>
      </c>
      <c r="I4" s="33">
        <v>12500673</v>
      </c>
      <c r="J4" s="33">
        <v>13928050</v>
      </c>
      <c r="K4" s="33">
        <v>14720638.800000001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153</v>
      </c>
      <c r="C5" s="33">
        <v>6517714</v>
      </c>
      <c r="D5" s="33">
        <v>7222701</v>
      </c>
      <c r="E5" s="33">
        <v>7909925</v>
      </c>
      <c r="F5" s="32">
        <v>8427841</v>
      </c>
      <c r="G5" s="33">
        <v>8795869</v>
      </c>
      <c r="H5" s="34">
        <v>8795869</v>
      </c>
      <c r="I5" s="33">
        <v>9523120</v>
      </c>
      <c r="J5" s="33">
        <v>10709488.753999997</v>
      </c>
      <c r="K5" s="33">
        <v>11317894.800000001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154</v>
      </c>
      <c r="C6" s="33">
        <v>30599</v>
      </c>
      <c r="D6" s="33">
        <v>60714</v>
      </c>
      <c r="E6" s="33">
        <v>73993</v>
      </c>
      <c r="F6" s="32">
        <v>157950</v>
      </c>
      <c r="G6" s="33">
        <v>157950</v>
      </c>
      <c r="H6" s="34">
        <v>157950</v>
      </c>
      <c r="I6" s="33">
        <v>165690</v>
      </c>
      <c r="J6" s="33">
        <v>173312</v>
      </c>
      <c r="K6" s="33">
        <v>182498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155</v>
      </c>
      <c r="C7" s="33">
        <v>31063</v>
      </c>
      <c r="D7" s="33">
        <v>37852</v>
      </c>
      <c r="E7" s="33">
        <v>23167</v>
      </c>
      <c r="F7" s="32">
        <v>1631</v>
      </c>
      <c r="G7" s="33">
        <v>1631</v>
      </c>
      <c r="H7" s="34">
        <v>1631</v>
      </c>
      <c r="I7" s="33">
        <v>1711</v>
      </c>
      <c r="J7" s="33">
        <v>1790.386</v>
      </c>
      <c r="K7" s="33">
        <v>1885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156</v>
      </c>
      <c r="C8" s="33">
        <v>382593</v>
      </c>
      <c r="D8" s="33">
        <v>512047</v>
      </c>
      <c r="E8" s="33">
        <v>648120</v>
      </c>
      <c r="F8" s="32">
        <v>662788</v>
      </c>
      <c r="G8" s="33">
        <v>708172</v>
      </c>
      <c r="H8" s="34">
        <v>708172</v>
      </c>
      <c r="I8" s="33">
        <v>721152</v>
      </c>
      <c r="J8" s="33">
        <v>761703</v>
      </c>
      <c r="K8" s="33">
        <v>803228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16246553</v>
      </c>
      <c r="D19" s="46">
        <f t="shared" ref="D19:K19" si="1">SUM(D4:D18)</f>
        <v>18038016</v>
      </c>
      <c r="E19" s="46">
        <f t="shared" si="1"/>
        <v>19472806</v>
      </c>
      <c r="F19" s="47">
        <f t="shared" si="1"/>
        <v>20379583</v>
      </c>
      <c r="G19" s="46">
        <f t="shared" si="1"/>
        <v>20982178</v>
      </c>
      <c r="H19" s="48">
        <f t="shared" si="1"/>
        <v>21438141</v>
      </c>
      <c r="I19" s="46">
        <f t="shared" si="1"/>
        <v>22912346</v>
      </c>
      <c r="J19" s="46">
        <f t="shared" si="1"/>
        <v>25574344.139999997</v>
      </c>
      <c r="K19" s="46">
        <f t="shared" si="1"/>
        <v>27026144.600000001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15242100</v>
      </c>
      <c r="D4" s="20">
        <f t="shared" ref="D4:K4" si="0">SUM(D5:D7)</f>
        <v>16776124</v>
      </c>
      <c r="E4" s="20">
        <f t="shared" si="0"/>
        <v>18147150</v>
      </c>
      <c r="F4" s="21">
        <f t="shared" si="0"/>
        <v>18729351</v>
      </c>
      <c r="G4" s="20">
        <f t="shared" si="0"/>
        <v>19286803</v>
      </c>
      <c r="H4" s="22">
        <f t="shared" si="0"/>
        <v>19749480</v>
      </c>
      <c r="I4" s="20">
        <f t="shared" si="0"/>
        <v>20924299</v>
      </c>
      <c r="J4" s="20">
        <f t="shared" si="0"/>
        <v>23490708.396000002</v>
      </c>
      <c r="K4" s="20">
        <f t="shared" si="0"/>
        <v>24830005.117988002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14199903</v>
      </c>
      <c r="D5" s="28">
        <v>15643894</v>
      </c>
      <c r="E5" s="28">
        <v>16785396</v>
      </c>
      <c r="F5" s="27">
        <v>17436758</v>
      </c>
      <c r="G5" s="28">
        <v>17793969</v>
      </c>
      <c r="H5" s="29">
        <v>18249931</v>
      </c>
      <c r="I5" s="28">
        <v>19480426</v>
      </c>
      <c r="J5" s="28">
        <v>21734180</v>
      </c>
      <c r="K5" s="29">
        <v>22975823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1039033</v>
      </c>
      <c r="D6" s="33">
        <v>1132020</v>
      </c>
      <c r="E6" s="33">
        <v>1361549</v>
      </c>
      <c r="F6" s="32">
        <v>1292593</v>
      </c>
      <c r="G6" s="33">
        <v>1492834</v>
      </c>
      <c r="H6" s="34">
        <v>1499484</v>
      </c>
      <c r="I6" s="33">
        <v>1443873</v>
      </c>
      <c r="J6" s="33">
        <v>1756528.3960000002</v>
      </c>
      <c r="K6" s="34">
        <v>1854182.1179879999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3164</v>
      </c>
      <c r="D7" s="36">
        <v>210</v>
      </c>
      <c r="E7" s="36">
        <v>205</v>
      </c>
      <c r="F7" s="35">
        <v>0</v>
      </c>
      <c r="G7" s="36">
        <v>0</v>
      </c>
      <c r="H7" s="37">
        <v>65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937588</v>
      </c>
      <c r="D8" s="20">
        <f t="shared" ref="D8:K8" si="1">SUM(D9:D15)</f>
        <v>1217044</v>
      </c>
      <c r="E8" s="20">
        <f t="shared" si="1"/>
        <v>1306282</v>
      </c>
      <c r="F8" s="21">
        <f t="shared" si="1"/>
        <v>1583828</v>
      </c>
      <c r="G8" s="20">
        <f t="shared" si="1"/>
        <v>1635090</v>
      </c>
      <c r="H8" s="22">
        <f t="shared" si="1"/>
        <v>1635604</v>
      </c>
      <c r="I8" s="20">
        <f t="shared" si="1"/>
        <v>1959521</v>
      </c>
      <c r="J8" s="20">
        <f t="shared" si="1"/>
        <v>2054419</v>
      </c>
      <c r="K8" s="20">
        <f t="shared" si="1"/>
        <v>2165381.4539999999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903445</v>
      </c>
      <c r="D14" s="33">
        <v>1147265</v>
      </c>
      <c r="E14" s="33">
        <v>1196279</v>
      </c>
      <c r="F14" s="32">
        <v>1535112</v>
      </c>
      <c r="G14" s="33">
        <v>1586374</v>
      </c>
      <c r="H14" s="34">
        <v>1571700</v>
      </c>
      <c r="I14" s="33">
        <v>1864521</v>
      </c>
      <c r="J14" s="33">
        <v>1954289</v>
      </c>
      <c r="K14" s="34">
        <v>2059944.4539999999</v>
      </c>
    </row>
    <row r="15" spans="1:27" s="14" customFormat="1" ht="12.75" customHeight="1" x14ac:dyDescent="0.25">
      <c r="A15" s="25"/>
      <c r="B15" s="26" t="s">
        <v>20</v>
      </c>
      <c r="C15" s="35">
        <v>34143</v>
      </c>
      <c r="D15" s="36">
        <v>69779</v>
      </c>
      <c r="E15" s="36">
        <v>110003</v>
      </c>
      <c r="F15" s="35">
        <v>48716</v>
      </c>
      <c r="G15" s="36">
        <v>48716</v>
      </c>
      <c r="H15" s="37">
        <v>63904</v>
      </c>
      <c r="I15" s="36">
        <v>95000</v>
      </c>
      <c r="J15" s="36">
        <v>100130</v>
      </c>
      <c r="K15" s="37">
        <v>105437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66865</v>
      </c>
      <c r="D16" s="20">
        <f t="shared" ref="D16:K16" si="2">SUM(D17:D23)</f>
        <v>44848</v>
      </c>
      <c r="E16" s="20">
        <f t="shared" si="2"/>
        <v>19374</v>
      </c>
      <c r="F16" s="21">
        <f t="shared" si="2"/>
        <v>66404</v>
      </c>
      <c r="G16" s="20">
        <f t="shared" si="2"/>
        <v>60285</v>
      </c>
      <c r="H16" s="22">
        <f t="shared" si="2"/>
        <v>53057</v>
      </c>
      <c r="I16" s="20">
        <f t="shared" si="2"/>
        <v>28526</v>
      </c>
      <c r="J16" s="20">
        <f t="shared" si="2"/>
        <v>29216.740000000005</v>
      </c>
      <c r="K16" s="20">
        <f t="shared" si="2"/>
        <v>30757.989220000003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1289</v>
      </c>
      <c r="F17" s="27">
        <v>0</v>
      </c>
      <c r="G17" s="28">
        <v>23234</v>
      </c>
      <c r="H17" s="29">
        <v>30289</v>
      </c>
      <c r="I17" s="28">
        <v>27958</v>
      </c>
      <c r="J17" s="28">
        <v>28627</v>
      </c>
      <c r="K17" s="29">
        <v>30144</v>
      </c>
    </row>
    <row r="18" spans="1:11" s="14" customFormat="1" ht="12.75" customHeight="1" x14ac:dyDescent="0.25">
      <c r="A18" s="25"/>
      <c r="B18" s="26" t="s">
        <v>23</v>
      </c>
      <c r="C18" s="32">
        <v>66865</v>
      </c>
      <c r="D18" s="33">
        <v>44848</v>
      </c>
      <c r="E18" s="33">
        <v>17521</v>
      </c>
      <c r="F18" s="32">
        <v>66404</v>
      </c>
      <c r="G18" s="33">
        <v>37051</v>
      </c>
      <c r="H18" s="34">
        <v>22768</v>
      </c>
      <c r="I18" s="33">
        <v>568</v>
      </c>
      <c r="J18" s="33">
        <v>589.74000000000524</v>
      </c>
      <c r="K18" s="34">
        <v>613.98922000000493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564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16246553</v>
      </c>
      <c r="D26" s="46">
        <f t="shared" ref="D26:K26" si="3">+D4+D8+D16+D24</f>
        <v>18038016</v>
      </c>
      <c r="E26" s="46">
        <f t="shared" si="3"/>
        <v>19472806</v>
      </c>
      <c r="F26" s="47">
        <f t="shared" si="3"/>
        <v>20379583</v>
      </c>
      <c r="G26" s="46">
        <f t="shared" si="3"/>
        <v>20982178</v>
      </c>
      <c r="H26" s="48">
        <f t="shared" si="3"/>
        <v>21438141</v>
      </c>
      <c r="I26" s="46">
        <f t="shared" si="3"/>
        <v>22912346</v>
      </c>
      <c r="J26" s="46">
        <f t="shared" si="3"/>
        <v>25574344.136</v>
      </c>
      <c r="K26" s="46">
        <f t="shared" si="3"/>
        <v>27026144.561208002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157</v>
      </c>
      <c r="C4" s="33">
        <v>214352</v>
      </c>
      <c r="D4" s="33">
        <v>253807</v>
      </c>
      <c r="E4" s="33">
        <v>250287</v>
      </c>
      <c r="F4" s="27">
        <v>287038</v>
      </c>
      <c r="G4" s="28">
        <v>257038</v>
      </c>
      <c r="H4" s="29">
        <v>183446</v>
      </c>
      <c r="I4" s="33">
        <v>301103</v>
      </c>
      <c r="J4" s="33">
        <v>314954</v>
      </c>
      <c r="K4" s="33">
        <v>331647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158</v>
      </c>
      <c r="C5" s="33">
        <v>138684</v>
      </c>
      <c r="D5" s="33">
        <v>155197</v>
      </c>
      <c r="E5" s="33">
        <v>171159</v>
      </c>
      <c r="F5" s="32">
        <v>203266</v>
      </c>
      <c r="G5" s="33">
        <v>203266</v>
      </c>
      <c r="H5" s="34">
        <v>276858</v>
      </c>
      <c r="I5" s="33">
        <v>213226</v>
      </c>
      <c r="J5" s="33">
        <v>223034</v>
      </c>
      <c r="K5" s="33">
        <v>234855</v>
      </c>
      <c r="Z5" s="53">
        <f t="shared" si="0"/>
        <v>1</v>
      </c>
      <c r="AA5" s="30">
        <v>5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353036</v>
      </c>
      <c r="D19" s="46">
        <f t="shared" ref="D19:K19" si="1">SUM(D4:D18)</f>
        <v>409004</v>
      </c>
      <c r="E19" s="46">
        <f t="shared" si="1"/>
        <v>421446</v>
      </c>
      <c r="F19" s="47">
        <f t="shared" si="1"/>
        <v>490304</v>
      </c>
      <c r="G19" s="46">
        <f t="shared" si="1"/>
        <v>460304</v>
      </c>
      <c r="H19" s="48">
        <f t="shared" si="1"/>
        <v>460304</v>
      </c>
      <c r="I19" s="46">
        <f t="shared" si="1"/>
        <v>514329</v>
      </c>
      <c r="J19" s="46">
        <f t="shared" si="1"/>
        <v>537988</v>
      </c>
      <c r="K19" s="46">
        <f t="shared" si="1"/>
        <v>566502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0</v>
      </c>
      <c r="D4" s="20">
        <f t="shared" ref="D4:K4" si="0">SUM(D5:D7)</f>
        <v>0</v>
      </c>
      <c r="E4" s="20">
        <f t="shared" si="0"/>
        <v>0</v>
      </c>
      <c r="F4" s="21">
        <f t="shared" si="0"/>
        <v>0</v>
      </c>
      <c r="G4" s="20">
        <f t="shared" si="0"/>
        <v>4000</v>
      </c>
      <c r="H4" s="22">
        <f t="shared" si="0"/>
        <v>4000</v>
      </c>
      <c r="I4" s="20">
        <f t="shared" si="0"/>
        <v>0</v>
      </c>
      <c r="J4" s="20">
        <f t="shared" si="0"/>
        <v>0</v>
      </c>
      <c r="K4" s="20">
        <f t="shared" si="0"/>
        <v>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0</v>
      </c>
      <c r="D6" s="33">
        <v>0</v>
      </c>
      <c r="E6" s="33">
        <v>0</v>
      </c>
      <c r="F6" s="32">
        <v>0</v>
      </c>
      <c r="G6" s="33">
        <v>4000</v>
      </c>
      <c r="H6" s="34">
        <v>4000</v>
      </c>
      <c r="I6" s="33">
        <v>0</v>
      </c>
      <c r="J6" s="33">
        <v>0</v>
      </c>
      <c r="K6" s="34">
        <v>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353036</v>
      </c>
      <c r="D8" s="20">
        <f t="shared" ref="D8:K8" si="1">SUM(D9:D15)</f>
        <v>409004</v>
      </c>
      <c r="E8" s="20">
        <f t="shared" si="1"/>
        <v>421446</v>
      </c>
      <c r="F8" s="21">
        <f t="shared" si="1"/>
        <v>490304</v>
      </c>
      <c r="G8" s="20">
        <f t="shared" si="1"/>
        <v>456304</v>
      </c>
      <c r="H8" s="22">
        <f t="shared" si="1"/>
        <v>456304</v>
      </c>
      <c r="I8" s="20">
        <f t="shared" si="1"/>
        <v>514329</v>
      </c>
      <c r="J8" s="20">
        <f t="shared" si="1"/>
        <v>537988</v>
      </c>
      <c r="K8" s="20">
        <f t="shared" si="1"/>
        <v>566502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353036</v>
      </c>
      <c r="D14" s="33">
        <v>409004</v>
      </c>
      <c r="E14" s="33">
        <v>421446</v>
      </c>
      <c r="F14" s="32">
        <v>490304</v>
      </c>
      <c r="G14" s="33">
        <v>456304</v>
      </c>
      <c r="H14" s="34">
        <v>456304</v>
      </c>
      <c r="I14" s="33">
        <v>514329</v>
      </c>
      <c r="J14" s="33">
        <v>537988</v>
      </c>
      <c r="K14" s="34">
        <v>566502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353036</v>
      </c>
      <c r="D26" s="46">
        <f t="shared" ref="D26:K26" si="3">+D4+D8+D16+D24</f>
        <v>409004</v>
      </c>
      <c r="E26" s="46">
        <f t="shared" si="3"/>
        <v>421446</v>
      </c>
      <c r="F26" s="47">
        <f t="shared" si="3"/>
        <v>490304</v>
      </c>
      <c r="G26" s="46">
        <f t="shared" si="3"/>
        <v>460304</v>
      </c>
      <c r="H26" s="48">
        <f t="shared" si="3"/>
        <v>460304</v>
      </c>
      <c r="I26" s="46">
        <f t="shared" si="3"/>
        <v>514329</v>
      </c>
      <c r="J26" s="46">
        <f t="shared" si="3"/>
        <v>537988</v>
      </c>
      <c r="K26" s="46">
        <f t="shared" si="3"/>
        <v>566502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C.3.6</vt:lpstr>
      <vt:lpstr>C.4.6</vt:lpstr>
      <vt:lpstr>C.3.7</vt:lpstr>
      <vt:lpstr>C.4.7</vt:lpstr>
      <vt:lpstr>C.3.8</vt:lpstr>
      <vt:lpstr>C.4.8</vt:lpstr>
      <vt:lpstr>C.3.9</vt:lpstr>
      <vt:lpstr>C.4.9</vt:lpstr>
      <vt:lpstr>B.1</vt:lpstr>
      <vt:lpstr>B.2</vt:lpstr>
      <vt:lpstr>B.2.1</vt:lpstr>
      <vt:lpstr>B.2.2</vt:lpstr>
      <vt:lpstr>B.2.3</vt:lpstr>
      <vt:lpstr>B.2.4</vt:lpstr>
      <vt:lpstr>B.2.5</vt:lpstr>
      <vt:lpstr>B.2.6</vt:lpstr>
      <vt:lpstr>B.2.7</vt:lpstr>
      <vt:lpstr>B.2.8</vt:lpstr>
      <vt:lpstr>B.2.9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2014-05-29T12:50:16Z</dcterms:created>
  <dcterms:modified xsi:type="dcterms:W3CDTF">2014-05-30T08:44:45Z</dcterms:modified>
</cp:coreProperties>
</file>